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mezah\Desktop\"/>
    </mc:Choice>
  </mc:AlternateContent>
  <bookViews>
    <workbookView xWindow="0" yWindow="0" windowWidth="21570" windowHeight="7890" activeTab="3"/>
  </bookViews>
  <sheets>
    <sheet name="Mizan" sheetId="1" r:id="rId1"/>
    <sheet name="GELİRLER" sheetId="4" r:id="rId2"/>
    <sheet name="İADELER" sheetId="2" r:id="rId3"/>
    <sheet name="BİRİM GELİRLERİ" sheetId="5" r:id="rId4"/>
    <sheet name="YURTDIŞI SATIŞLAR" sheetId="3" r:id="rId5"/>
    <sheet name="GİDERLER" sheetId="6" r:id="rId6"/>
  </sheets>
  <calcPr calcId="152511"/>
</workbook>
</file>

<file path=xl/calcChain.xml><?xml version="1.0" encoding="utf-8"?>
<calcChain xmlns="http://schemas.openxmlformats.org/spreadsheetml/2006/main">
  <c r="C151" i="6" l="1"/>
  <c r="C136" i="6"/>
  <c r="C132" i="6"/>
  <c r="C128" i="6"/>
  <c r="C120" i="6"/>
  <c r="C60" i="6"/>
  <c r="C52" i="6"/>
  <c r="C48" i="6"/>
  <c r="C36" i="6"/>
  <c r="C96" i="5" l="1"/>
  <c r="J100" i="4" l="1"/>
  <c r="F47" i="4"/>
  <c r="L51" i="4"/>
  <c r="L47" i="4"/>
  <c r="L61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00" i="4" l="1"/>
  <c r="E128" i="4"/>
  <c r="G100" i="4" l="1"/>
  <c r="E100" i="4"/>
  <c r="F99" i="4"/>
  <c r="H99" i="4" s="1"/>
  <c r="F98" i="4"/>
  <c r="H98" i="4" s="1"/>
  <c r="F97" i="4"/>
  <c r="H97" i="4" s="1"/>
  <c r="F96" i="4"/>
  <c r="H96" i="4" s="1"/>
  <c r="F95" i="4"/>
  <c r="H95" i="4" s="1"/>
  <c r="H94" i="4"/>
  <c r="F94" i="4"/>
  <c r="F93" i="4"/>
  <c r="H93" i="4" s="1"/>
  <c r="F92" i="4"/>
  <c r="H92" i="4" s="1"/>
  <c r="F91" i="4"/>
  <c r="H91" i="4" s="1"/>
  <c r="H90" i="4"/>
  <c r="F90" i="4"/>
  <c r="F89" i="4"/>
  <c r="H89" i="4" s="1"/>
  <c r="F88" i="4"/>
  <c r="H88" i="4" s="1"/>
  <c r="F87" i="4"/>
  <c r="H87" i="4" s="1"/>
  <c r="H86" i="4"/>
  <c r="F86" i="4"/>
  <c r="F85" i="4"/>
  <c r="H85" i="4" s="1"/>
  <c r="F84" i="4"/>
  <c r="H84" i="4" s="1"/>
  <c r="F83" i="4"/>
  <c r="H83" i="4" s="1"/>
  <c r="H82" i="4"/>
  <c r="F82" i="4"/>
  <c r="F81" i="4"/>
  <c r="H81" i="4" s="1"/>
  <c r="F80" i="4"/>
  <c r="H80" i="4" s="1"/>
  <c r="F79" i="4"/>
  <c r="H79" i="4" s="1"/>
  <c r="H78" i="4"/>
  <c r="F78" i="4"/>
  <c r="F77" i="4"/>
  <c r="F76" i="4"/>
  <c r="H76" i="4" s="1"/>
  <c r="F75" i="4"/>
  <c r="H75" i="4" s="1"/>
  <c r="H74" i="4"/>
  <c r="F74" i="4"/>
  <c r="F73" i="4"/>
  <c r="H73" i="4" s="1"/>
  <c r="F72" i="4"/>
  <c r="H72" i="4" s="1"/>
  <c r="F71" i="4"/>
  <c r="H71" i="4" s="1"/>
  <c r="H70" i="4"/>
  <c r="F70" i="4"/>
  <c r="F69" i="4"/>
  <c r="H69" i="4" s="1"/>
  <c r="F68" i="4"/>
  <c r="H68" i="4" s="1"/>
  <c r="F67" i="4"/>
  <c r="H67" i="4" s="1"/>
  <c r="H66" i="4"/>
  <c r="F66" i="4"/>
  <c r="F65" i="4"/>
  <c r="H65" i="4" s="1"/>
  <c r="F64" i="4"/>
  <c r="H64" i="4" s="1"/>
  <c r="F63" i="4"/>
  <c r="H63" i="4" s="1"/>
  <c r="H62" i="4"/>
  <c r="F62" i="4"/>
  <c r="F61" i="4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H47" i="4"/>
  <c r="K47" i="4" s="1"/>
  <c r="H46" i="4"/>
  <c r="F46" i="4"/>
  <c r="F45" i="4"/>
  <c r="H45" i="4" s="1"/>
  <c r="H44" i="4"/>
  <c r="F44" i="4"/>
  <c r="F43" i="4"/>
  <c r="H43" i="4" s="1"/>
  <c r="F42" i="4"/>
  <c r="F41" i="4"/>
  <c r="H41" i="4" s="1"/>
  <c r="F40" i="4"/>
  <c r="H40" i="4" s="1"/>
  <c r="F39" i="4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H29" i="4" s="1"/>
  <c r="F29" i="4"/>
  <c r="H28" i="4"/>
  <c r="F28" i="4"/>
  <c r="F27" i="4"/>
  <c r="H27" i="4" s="1"/>
  <c r="H26" i="4"/>
  <c r="F26" i="4"/>
  <c r="F25" i="4"/>
  <c r="H25" i="4" s="1"/>
  <c r="F24" i="4"/>
  <c r="H24" i="4" s="1"/>
  <c r="F23" i="4"/>
  <c r="F22" i="4"/>
  <c r="H22" i="4" s="1"/>
  <c r="F21" i="4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61" i="4" l="1"/>
  <c r="H77" i="4"/>
  <c r="F100" i="4"/>
  <c r="H100" i="4"/>
  <c r="H5" i="4"/>
  <c r="H42" i="4"/>
  <c r="H39" i="4"/>
  <c r="H23" i="4"/>
  <c r="H21" i="4" s="1"/>
  <c r="H54" i="4"/>
  <c r="I8" i="1"/>
  <c r="F7" i="1"/>
  <c r="F8" i="1"/>
  <c r="G8" i="1"/>
  <c r="F9" i="1"/>
  <c r="I9" i="1" s="1"/>
  <c r="F10" i="1"/>
  <c r="I10" i="1" s="1"/>
  <c r="F11" i="1"/>
  <c r="G11" i="1"/>
  <c r="I11" i="1"/>
  <c r="F12" i="1"/>
  <c r="I12" i="1"/>
  <c r="F13" i="1"/>
  <c r="I13" i="1"/>
  <c r="F14" i="1"/>
  <c r="I14" i="1"/>
  <c r="F15" i="1"/>
  <c r="I15" i="1"/>
  <c r="F16" i="1"/>
  <c r="I16" i="1" s="1"/>
  <c r="G16" i="1"/>
  <c r="F17" i="1"/>
  <c r="I17" i="1"/>
  <c r="F18" i="1"/>
  <c r="I18" i="1"/>
  <c r="F19" i="1"/>
  <c r="I19" i="1"/>
  <c r="J102" i="4" l="1"/>
  <c r="I7" i="1"/>
  <c r="E102" i="1"/>
  <c r="F102" i="1" s="1"/>
  <c r="F24" i="1"/>
  <c r="I24" i="1" s="1"/>
  <c r="F23" i="1"/>
  <c r="F22" i="1"/>
  <c r="I22" i="1" s="1"/>
  <c r="F21" i="1"/>
  <c r="I21" i="1" s="1"/>
  <c r="F20" i="1"/>
  <c r="I20" i="1" s="1"/>
  <c r="H102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G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F43" i="1"/>
  <c r="I43" i="1" s="1"/>
  <c r="F42" i="1"/>
  <c r="I42" i="1" s="1"/>
  <c r="F41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F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G45" i="1"/>
  <c r="G54" i="1"/>
  <c r="G42" i="1"/>
  <c r="G32" i="1"/>
  <c r="G28" i="1"/>
  <c r="G21" i="1"/>
  <c r="I102" i="1" l="1"/>
  <c r="I41" i="1"/>
  <c r="I23" i="1"/>
  <c r="G50" i="1"/>
  <c r="I44" i="1"/>
  <c r="I55" i="1"/>
  <c r="G62" i="1"/>
  <c r="G24" i="1"/>
  <c r="G36" i="1"/>
  <c r="G102" i="1" l="1"/>
  <c r="G106" i="1" s="1"/>
  <c r="F104" i="1" l="1"/>
</calcChain>
</file>

<file path=xl/sharedStrings.xml><?xml version="1.0" encoding="utf-8"?>
<sst xmlns="http://schemas.openxmlformats.org/spreadsheetml/2006/main" count="1122" uniqueCount="228">
  <si>
    <t>Tarih: 01.01.2016 - 31.12.2016</t>
  </si>
  <si>
    <t>Kurumsal Kod</t>
  </si>
  <si>
    <t>Açıklama</t>
  </si>
  <si>
    <t>Borç Toplamı</t>
  </si>
  <si>
    <t>Alacak Toplamı</t>
  </si>
  <si>
    <t>Alacak Kalanı</t>
  </si>
  <si>
    <t>38</t>
  </si>
  <si>
    <t/>
  </si>
  <si>
    <t>Yök</t>
  </si>
  <si>
    <t>3807</t>
  </si>
  <si>
    <t>İTÜ</t>
  </si>
  <si>
    <t>380734</t>
  </si>
  <si>
    <t>İl Trafik</t>
  </si>
  <si>
    <t>38073401</t>
  </si>
  <si>
    <t>DENİZCİLİK FAKÜLTESİ</t>
  </si>
  <si>
    <t>3807340102</t>
  </si>
  <si>
    <t>GEMİ MAK.VE İŞL.MÜH</t>
  </si>
  <si>
    <t>3807340103</t>
  </si>
  <si>
    <t>DENİZ ULŞ.VE İŞL.MÜH.</t>
  </si>
  <si>
    <t>38073402</t>
  </si>
  <si>
    <t>ELEKTRİK FAKÜLTESİ</t>
  </si>
  <si>
    <t>3807340202</t>
  </si>
  <si>
    <t>BİLGİSAYAR MÜH.</t>
  </si>
  <si>
    <t>3807340203</t>
  </si>
  <si>
    <t>ELEKT.MÜH</t>
  </si>
  <si>
    <t>3807340204</t>
  </si>
  <si>
    <t>ELEKTRONİK VE HAB.  MÜH.</t>
  </si>
  <si>
    <t>3807340205</t>
  </si>
  <si>
    <t>KONTROL MÜH.</t>
  </si>
  <si>
    <t>38073403</t>
  </si>
  <si>
    <t>FEN ED.FAK</t>
  </si>
  <si>
    <t>3807340302</t>
  </si>
  <si>
    <t>FİZİK MÜH</t>
  </si>
  <si>
    <t>3807340303</t>
  </si>
  <si>
    <t>KİMYA BÖL</t>
  </si>
  <si>
    <t>3807340306</t>
  </si>
  <si>
    <t>MOLEKÜLLER BÖL</t>
  </si>
  <si>
    <t>3807340308</t>
  </si>
  <si>
    <t>MOBGAM</t>
  </si>
  <si>
    <t>38073404</t>
  </si>
  <si>
    <t>GEMİ İNŞAAT VE DENİZ BİL.FAK.</t>
  </si>
  <si>
    <t>3807340402</t>
  </si>
  <si>
    <t>GEMİ VE DENİZ TEKN.MÜH.</t>
  </si>
  <si>
    <t>3807340403</t>
  </si>
  <si>
    <t>GEMİ İNŞ. VE GEMİ MAK.MÜH.</t>
  </si>
  <si>
    <t>38073405</t>
  </si>
  <si>
    <t>İNŞAAT FAKÜLTESİ</t>
  </si>
  <si>
    <t>3807340502</t>
  </si>
  <si>
    <t>ÇEVRE MÜH BÖL</t>
  </si>
  <si>
    <t>3807340503</t>
  </si>
  <si>
    <t>İNŞAAT MÜH</t>
  </si>
  <si>
    <t>3807340504</t>
  </si>
  <si>
    <t>GEOMATİK MÜH.</t>
  </si>
  <si>
    <t>38073406</t>
  </si>
  <si>
    <t>İŞLETME FAKÜLTESİ</t>
  </si>
  <si>
    <t>3807340602</t>
  </si>
  <si>
    <t>ENDÜSTRİ MÜH</t>
  </si>
  <si>
    <t>3807340603</t>
  </si>
  <si>
    <t>İŞLETME MÜH</t>
  </si>
  <si>
    <t>3807340604</t>
  </si>
  <si>
    <t>EKONOMİ BÖLÜMÜ</t>
  </si>
  <si>
    <t>38073407</t>
  </si>
  <si>
    <t>KİMYA MET FAK</t>
  </si>
  <si>
    <t>3807340702</t>
  </si>
  <si>
    <t>GIDA MÜH.</t>
  </si>
  <si>
    <t>3807340703</t>
  </si>
  <si>
    <t>KİMYA MÜH</t>
  </si>
  <si>
    <t>3807340704</t>
  </si>
  <si>
    <t>METALURJİ MÜH</t>
  </si>
  <si>
    <t>38073408</t>
  </si>
  <si>
    <t>MADEN FAKÜLTESİ</t>
  </si>
  <si>
    <t>3807340802</t>
  </si>
  <si>
    <t>JEOFİZİK MÜH</t>
  </si>
  <si>
    <t>3807340803</t>
  </si>
  <si>
    <t>JEOLOJİ MÜH.</t>
  </si>
  <si>
    <t>3807340804</t>
  </si>
  <si>
    <t>MADEN MÜH</t>
  </si>
  <si>
    <t>3807340805</t>
  </si>
  <si>
    <t>PETROL MÜH</t>
  </si>
  <si>
    <t>3807340806</t>
  </si>
  <si>
    <t>CEVHER HAZ.MÜH</t>
  </si>
  <si>
    <t>38073409</t>
  </si>
  <si>
    <t>MAKİNE FAKÜLTESİ</t>
  </si>
  <si>
    <t>3807340902</t>
  </si>
  <si>
    <t xml:space="preserve">İMALAT MÜH </t>
  </si>
  <si>
    <t>3807340903</t>
  </si>
  <si>
    <t>MAKİNE MÜH.</t>
  </si>
  <si>
    <t>38073410</t>
  </si>
  <si>
    <t>MİMARLIK FAKÜLTESİ</t>
  </si>
  <si>
    <t>3807341002</t>
  </si>
  <si>
    <t>ENDÜSTRİ ÜRÜNLERİ</t>
  </si>
  <si>
    <t>3807341004</t>
  </si>
  <si>
    <t>MİMARLIK BÖL</t>
  </si>
  <si>
    <t>3807341005</t>
  </si>
  <si>
    <t>PEYZAJ MİM</t>
  </si>
  <si>
    <t>3807341006</t>
  </si>
  <si>
    <t>ŞEHİR BÖL.PLANLAMA</t>
  </si>
  <si>
    <t>38073411</t>
  </si>
  <si>
    <t>UÇAK VE UZ. BİL. FAK</t>
  </si>
  <si>
    <t>3807341102</t>
  </si>
  <si>
    <t>METEOLORJİ MÜH</t>
  </si>
  <si>
    <t>3807341103</t>
  </si>
  <si>
    <t>UÇAK MÜH</t>
  </si>
  <si>
    <t>3807341104</t>
  </si>
  <si>
    <t>UZAY MÜH.</t>
  </si>
  <si>
    <t>38073412</t>
  </si>
  <si>
    <t>TEKSTİL FAKÜLTESİ</t>
  </si>
  <si>
    <t>3807341202</t>
  </si>
  <si>
    <t>TEKSTİL MÜH.</t>
  </si>
  <si>
    <t>38073413</t>
  </si>
  <si>
    <t>BİLGİSAYAR VE BİLİŞİM FAKÜLTESİ</t>
  </si>
  <si>
    <t>38073414</t>
  </si>
  <si>
    <t>AVRASYA YER BİL.</t>
  </si>
  <si>
    <t>3807341401</t>
  </si>
  <si>
    <t>38073415</t>
  </si>
  <si>
    <t>BİLİŞİM ENST.</t>
  </si>
  <si>
    <t>38073416</t>
  </si>
  <si>
    <t>ENERJİ ENST.</t>
  </si>
  <si>
    <t>38073417</t>
  </si>
  <si>
    <t>DEP.MÜH.AFET Y.ENST.</t>
  </si>
  <si>
    <t>38073419</t>
  </si>
  <si>
    <t>SOSYAL BİLİMLER</t>
  </si>
  <si>
    <t>38073420</t>
  </si>
  <si>
    <t>YABANCI DİLL.Y.OKULU</t>
  </si>
  <si>
    <t>3807342001</t>
  </si>
  <si>
    <t>38073421</t>
  </si>
  <si>
    <t>KONSERVATUAR</t>
  </si>
  <si>
    <t>38073422</t>
  </si>
  <si>
    <t>REKTÖRLÜK</t>
  </si>
  <si>
    <t>3807342205</t>
  </si>
  <si>
    <t>REKTÖRLÜK ARÇ.GRÇ.PAYI</t>
  </si>
  <si>
    <t>3807342208</t>
  </si>
  <si>
    <t>ÇEVRE SEHİRCİLİK</t>
  </si>
  <si>
    <t>3807342210</t>
  </si>
  <si>
    <t>MALZEME BİLİMLERİ</t>
  </si>
  <si>
    <t>3807342211</t>
  </si>
  <si>
    <t>SU VE DENİZ BİL</t>
  </si>
  <si>
    <t>3807342212</t>
  </si>
  <si>
    <t>ULAŞTIRMA UYGAR</t>
  </si>
  <si>
    <t>3807342213</t>
  </si>
  <si>
    <t>YAPI VE DEPREM</t>
  </si>
  <si>
    <t>3807342215</t>
  </si>
  <si>
    <t>UHUZAM UYGAR MERK.</t>
  </si>
  <si>
    <t>3807342216</t>
  </si>
  <si>
    <t>AFET YÖNETİM</t>
  </si>
  <si>
    <t>3807342217</t>
  </si>
  <si>
    <t>BİLGİ İŞLEM MERKEZİ</t>
  </si>
  <si>
    <t>3807342219</t>
  </si>
  <si>
    <t>MEAM</t>
  </si>
  <si>
    <t>3807342221</t>
  </si>
  <si>
    <t>ULUSAL YAZILIM SEFT.MERK.</t>
  </si>
  <si>
    <t>3807342222</t>
  </si>
  <si>
    <t>YÜKSEK BAŞ.HES.MERK.</t>
  </si>
  <si>
    <t>3807342225</t>
  </si>
  <si>
    <t>BEDEN EĞİTİMİ BÖL.</t>
  </si>
  <si>
    <t>3807342237</t>
  </si>
  <si>
    <t>MEMBRAN TEKN.MEMTEK LAB</t>
  </si>
  <si>
    <t>3807342238</t>
  </si>
  <si>
    <t>NANO TEKN.MERK</t>
  </si>
  <si>
    <t>38073423</t>
  </si>
  <si>
    <t>SEM</t>
  </si>
  <si>
    <t>3807342301</t>
  </si>
  <si>
    <t>SEM MERKEZ.</t>
  </si>
  <si>
    <t>3807342308</t>
  </si>
  <si>
    <t>YABANCILARA DİL EĞİTİMİ</t>
  </si>
  <si>
    <t>3807342310</t>
  </si>
  <si>
    <t>YÜKSEK LİSANS</t>
  </si>
  <si>
    <t>3807342320</t>
  </si>
  <si>
    <t>SEM YABANCI DİL</t>
  </si>
  <si>
    <t>3807342331</t>
  </si>
  <si>
    <t>BİM UZMANI SERTİFİKA PROGRAMI</t>
  </si>
  <si>
    <t>3807342332</t>
  </si>
  <si>
    <t>ENERJİ ENSTİTÜSÜ PROGRAMI</t>
  </si>
  <si>
    <t>3807342337</t>
  </si>
  <si>
    <t>İTÜ TASARIM ATÖLYESİ</t>
  </si>
  <si>
    <t>3807342338</t>
  </si>
  <si>
    <t>ELEKTRİK VE ELTRONİK ÖLÇ.CİH.</t>
  </si>
  <si>
    <t>3807342345</t>
  </si>
  <si>
    <t>KARİYER VE YETENEK UZMANLIĞI</t>
  </si>
  <si>
    <t>3807342350</t>
  </si>
  <si>
    <t>SERAMİK KURSU</t>
  </si>
  <si>
    <t>3807342362</t>
  </si>
  <si>
    <t>İNSAN KAYNAKL.</t>
  </si>
  <si>
    <t>3807342363</t>
  </si>
  <si>
    <t>LOJİSTİK DESTEK</t>
  </si>
  <si>
    <t>3807342364</t>
  </si>
  <si>
    <t>KALİTE YÖNETİMİ</t>
  </si>
  <si>
    <t>3807342372</t>
  </si>
  <si>
    <t>PROFESYONEL YÖN.GLŞ.SEF.</t>
  </si>
  <si>
    <t>3807342373</t>
  </si>
  <si>
    <t>LOJİSTİK SATINALMA</t>
  </si>
  <si>
    <t>3807342376</t>
  </si>
  <si>
    <t>KISA EĞİTİMLER PROG.</t>
  </si>
  <si>
    <t>3807342377</t>
  </si>
  <si>
    <t>S.MEDYA UZMANLIĞI</t>
  </si>
  <si>
    <t>3807342379</t>
  </si>
  <si>
    <t>ERİŞEBİLİRLİK UZM.SERT.P</t>
  </si>
  <si>
    <t>3807342385</t>
  </si>
  <si>
    <t>KON.İSPİRTOHANE PROĞ.</t>
  </si>
  <si>
    <t>3807342391</t>
  </si>
  <si>
    <t>ÇEV.GÜR.DEĞ.Y.</t>
  </si>
  <si>
    <t>3807342392</t>
  </si>
  <si>
    <t>PORTFOLİA HAZ.K.</t>
  </si>
  <si>
    <t>GENEL TOPLAM</t>
  </si>
  <si>
    <t>İADELER</t>
  </si>
  <si>
    <t>REKTÖRLÜKÜĞE BAĞLI BİRİMLER</t>
  </si>
  <si>
    <t>YURTİÇİ SATIŞLAR</t>
  </si>
  <si>
    <t>YURTDIŞI SATIŞLAR</t>
  </si>
  <si>
    <t>SATIŞLAR TOPLAMI</t>
  </si>
  <si>
    <t>İDADELER</t>
  </si>
  <si>
    <t>NET SATIŞALR</t>
  </si>
  <si>
    <t>KURUMSAL KOD</t>
  </si>
  <si>
    <t>BİRİMLER</t>
  </si>
  <si>
    <t>2016 MALİ YILI GİDERLER DÖKÜMÜ</t>
  </si>
  <si>
    <t>S.No</t>
  </si>
  <si>
    <t>BİRİMİN ADI</t>
  </si>
  <si>
    <t>GİDER</t>
  </si>
  <si>
    <t>MAL VE HİZMET ALIMALARI</t>
  </si>
  <si>
    <t>YOLLUK ÖDEMELERİ</t>
  </si>
  <si>
    <t>EK ÖDEME</t>
  </si>
  <si>
    <t>TEKSTİL ve TAS. FAKÜLTESİ</t>
  </si>
  <si>
    <t>FEN BİLİMLERİ</t>
  </si>
  <si>
    <t>PERSONEL ÜCRETLERİ</t>
  </si>
  <si>
    <t>SGK   ÖDEMELERİ</t>
  </si>
  <si>
    <t>HAZİNEYE  YAPILAN ÖDEMELER</t>
  </si>
  <si>
    <t>BİLİMSEL ARAŞTIRMA  PROJELERİ ÖD.</t>
  </si>
  <si>
    <t>KADIN ARAŞTIRMALARI UYG-AR MERK.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</si>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</sst>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\ _T_L"/>
  </numFmts>
  <fonts count="28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indexed="8"/>
      <name val="Arial"/>
      <family val="2"/>
      <charset val="162"/>
    </font>
    <font>
      <sz val="9"/>
      <color indexed="8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Arial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64" fontId="18" fillId="0" borderId="0" xfId="0" applyNumberFormat="1" applyFont="1"/>
    <xf numFmtId="0" fontId="18" fillId="0" borderId="0" xfId="0" applyFont="1" applyAlignment="1">
      <alignment horizontal="right"/>
    </xf>
    <xf numFmtId="4" fontId="0" fillId="0" borderId="0" xfId="0" applyNumberFormat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164" fontId="18" fillId="0" borderId="11" xfId="0" applyNumberFormat="1" applyFont="1" applyBorder="1"/>
    <xf numFmtId="0" fontId="18" fillId="0" borderId="0" xfId="0" applyFont="1" applyBorder="1"/>
    <xf numFmtId="43" fontId="18" fillId="0" borderId="0" xfId="0" applyNumberFormat="1" applyFont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/>
    <xf numFmtId="164" fontId="19" fillId="0" borderId="0" xfId="0" applyNumberFormat="1" applyFont="1"/>
    <xf numFmtId="0" fontId="19" fillId="0" borderId="0" xfId="0" applyFont="1"/>
    <xf numFmtId="164" fontId="19" fillId="0" borderId="0" xfId="0" applyNumberFormat="1" applyFont="1" applyFill="1" applyBorder="1"/>
    <xf numFmtId="0" fontId="19" fillId="0" borderId="0" xfId="0" applyFont="1" applyBorder="1"/>
    <xf numFmtId="4" fontId="19" fillId="0" borderId="0" xfId="0" applyNumberFormat="1" applyFont="1"/>
    <xf numFmtId="43" fontId="19" fillId="0" borderId="0" xfId="1" applyFont="1" applyBorder="1"/>
    <xf numFmtId="164" fontId="19" fillId="0" borderId="0" xfId="0" applyNumberFormat="1" applyFont="1" applyBorder="1"/>
    <xf numFmtId="164" fontId="19" fillId="0" borderId="11" xfId="0" applyNumberFormat="1" applyFont="1" applyBorder="1"/>
    <xf numFmtId="164" fontId="19" fillId="0" borderId="0" xfId="0" applyNumberFormat="1" applyFont="1" applyFill="1"/>
    <xf numFmtId="43" fontId="19" fillId="0" borderId="0" xfId="1" applyFont="1"/>
    <xf numFmtId="43" fontId="19" fillId="0" borderId="0" xfId="0" applyNumberFormat="1" applyFont="1"/>
    <xf numFmtId="164" fontId="20" fillId="33" borderId="0" xfId="0" applyNumberFormat="1" applyFont="1" applyFill="1" applyBorder="1"/>
    <xf numFmtId="164" fontId="19" fillId="33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/>
    <xf numFmtId="4" fontId="19" fillId="33" borderId="0" xfId="0" applyNumberFormat="1" applyFont="1" applyFill="1"/>
    <xf numFmtId="43" fontId="19" fillId="33" borderId="0" xfId="1" applyFont="1" applyFill="1" applyBorder="1"/>
    <xf numFmtId="43" fontId="0" fillId="0" borderId="0" xfId="1" applyFont="1"/>
    <xf numFmtId="43" fontId="18" fillId="0" borderId="0" xfId="1" applyFont="1"/>
    <xf numFmtId="43" fontId="21" fillId="0" borderId="0" xfId="1" applyFont="1" applyFill="1" applyBorder="1"/>
    <xf numFmtId="164" fontId="20" fillId="33" borderId="12" xfId="0" applyNumberFormat="1" applyFont="1" applyFill="1" applyBorder="1"/>
    <xf numFmtId="164" fontId="19" fillId="33" borderId="12" xfId="0" applyNumberFormat="1" applyFont="1" applyFill="1" applyBorder="1"/>
    <xf numFmtId="0" fontId="19" fillId="33" borderId="12" xfId="0" applyFont="1" applyFill="1" applyBorder="1"/>
    <xf numFmtId="4" fontId="19" fillId="33" borderId="12" xfId="0" applyNumberFormat="1" applyFont="1" applyFill="1" applyBorder="1"/>
    <xf numFmtId="0" fontId="0" fillId="0" borderId="12" xfId="0" applyBorder="1"/>
    <xf numFmtId="43" fontId="0" fillId="0" borderId="12" xfId="1" applyFont="1" applyBorder="1"/>
    <xf numFmtId="164" fontId="19" fillId="0" borderId="12" xfId="0" applyNumberFormat="1" applyFont="1" applyFill="1" applyBorder="1"/>
    <xf numFmtId="164" fontId="19" fillId="0" borderId="12" xfId="0" applyNumberFormat="1" applyFont="1" applyBorder="1"/>
    <xf numFmtId="4" fontId="19" fillId="0" borderId="12" xfId="0" applyNumberFormat="1" applyFont="1" applyBorder="1"/>
    <xf numFmtId="0" fontId="19" fillId="0" borderId="12" xfId="0" applyFont="1" applyBorder="1"/>
    <xf numFmtId="164" fontId="19" fillId="34" borderId="12" xfId="0" applyNumberFormat="1" applyFont="1" applyFill="1" applyBorder="1"/>
    <xf numFmtId="4" fontId="19" fillId="34" borderId="12" xfId="0" applyNumberFormat="1" applyFont="1" applyFill="1" applyBorder="1"/>
    <xf numFmtId="0" fontId="0" fillId="34" borderId="12" xfId="0" applyFill="1" applyBorder="1"/>
    <xf numFmtId="43" fontId="0" fillId="34" borderId="12" xfId="1" applyFont="1" applyFill="1" applyBorder="1"/>
    <xf numFmtId="0" fontId="19" fillId="34" borderId="12" xfId="0" applyFont="1" applyFill="1" applyBorder="1"/>
    <xf numFmtId="43" fontId="21" fillId="34" borderId="12" xfId="1" applyFont="1" applyFill="1" applyBorder="1"/>
    <xf numFmtId="164" fontId="18" fillId="0" borderId="12" xfId="0" applyNumberFormat="1" applyFont="1" applyBorder="1"/>
    <xf numFmtId="43" fontId="19" fillId="0" borderId="12" xfId="1" applyFont="1" applyBorder="1"/>
    <xf numFmtId="43" fontId="19" fillId="0" borderId="12" xfId="0" applyNumberFormat="1" applyFont="1" applyBorder="1"/>
    <xf numFmtId="0" fontId="0" fillId="33" borderId="12" xfId="0" applyFill="1" applyBorder="1"/>
    <xf numFmtId="43" fontId="0" fillId="33" borderId="12" xfId="1" applyFont="1" applyFill="1" applyBorder="1"/>
    <xf numFmtId="0" fontId="18" fillId="0" borderId="0" xfId="0" applyFont="1"/>
    <xf numFmtId="0" fontId="22" fillId="0" borderId="0" xfId="0" applyFont="1"/>
    <xf numFmtId="43" fontId="22" fillId="0" borderId="0" xfId="0" applyNumberFormat="1" applyFont="1"/>
    <xf numFmtId="4" fontId="22" fillId="0" borderId="0" xfId="0" applyNumberFormat="1" applyFont="1"/>
    <xf numFmtId="43" fontId="0" fillId="0" borderId="0" xfId="0" applyNumberFormat="1"/>
    <xf numFmtId="43" fontId="22" fillId="0" borderId="0" xfId="1" applyFont="1"/>
    <xf numFmtId="43" fontId="21" fillId="0" borderId="12" xfId="1" applyFont="1" applyBorder="1"/>
    <xf numFmtId="0" fontId="23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3" fontId="22" fillId="33" borderId="12" xfId="1" applyFont="1" applyFill="1" applyBorder="1"/>
    <xf numFmtId="43" fontId="22" fillId="0" borderId="12" xfId="1" applyFont="1" applyBorder="1"/>
    <xf numFmtId="43" fontId="22" fillId="34" borderId="12" xfId="1" applyFont="1" applyFill="1" applyBorder="1"/>
    <xf numFmtId="43" fontId="19" fillId="34" borderId="12" xfId="1" applyFont="1" applyFill="1" applyBorder="1"/>
    <xf numFmtId="43" fontId="24" fillId="0" borderId="12" xfId="1" applyFont="1" applyBorder="1"/>
    <xf numFmtId="0" fontId="2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164" fontId="19" fillId="35" borderId="12" xfId="0" applyNumberFormat="1" applyFont="1" applyFill="1" applyBorder="1"/>
    <xf numFmtId="43" fontId="19" fillId="35" borderId="12" xfId="1" applyFont="1" applyFill="1" applyBorder="1"/>
    <xf numFmtId="43" fontId="25" fillId="0" borderId="12" xfId="1" applyFont="1" applyFill="1" applyBorder="1"/>
    <xf numFmtId="43" fontId="19" fillId="0" borderId="12" xfId="1" applyFont="1" applyFill="1" applyBorder="1"/>
    <xf numFmtId="164" fontId="24" fillId="35" borderId="12" xfId="0" applyNumberFormat="1" applyFont="1" applyFill="1" applyBorder="1"/>
    <xf numFmtId="43" fontId="25" fillId="0" borderId="12" xfId="1" applyFont="1" applyBorder="1"/>
    <xf numFmtId="164" fontId="26" fillId="35" borderId="12" xfId="0" applyNumberFormat="1" applyFont="1" applyFill="1" applyBorder="1"/>
    <xf numFmtId="43" fontId="26" fillId="35" borderId="12" xfId="1" applyFont="1" applyFill="1" applyBorder="1"/>
    <xf numFmtId="43" fontId="26" fillId="0" borderId="12" xfId="1" applyFont="1" applyFill="1" applyBorder="1"/>
    <xf numFmtId="43" fontId="24" fillId="35" borderId="12" xfId="1" applyFont="1" applyFill="1" applyBorder="1"/>
    <xf numFmtId="43" fontId="27" fillId="0" borderId="12" xfId="1" applyFont="1" applyBorder="1"/>
    <xf numFmtId="164" fontId="19" fillId="36" borderId="12" xfId="0" applyNumberFormat="1" applyFont="1" applyFill="1" applyBorder="1"/>
    <xf numFmtId="43" fontId="19" fillId="36" borderId="12" xfId="1" applyFont="1" applyFill="1" applyBorder="1"/>
    <xf numFmtId="43" fontId="18" fillId="0" borderId="12" xfId="1" applyFont="1" applyBorder="1"/>
    <xf numFmtId="0" fontId="0" fillId="0" borderId="0" xfId="0" applyAlignment="1">
      <alignment horizontal="center" vertical="center"/>
    </xf>
    <xf numFmtId="164" fontId="19" fillId="0" borderId="0" xfId="0" applyNumberFormat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/>
    </xf>
  </cellXfs>
  <cellStyles count="43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 customBuiltin="1"/>
    <cellStyle name="Not" xfId="16" builtinId="10" customBuiltin="1"/>
    <cellStyle name="Nötr" xfId="9" builtinId="28" customBuiltin="1"/>
    <cellStyle name="Toplam" xfId="18" builtinId="25" customBuiltin="1"/>
    <cellStyle name="Uyarı Metni" xfId="15" builtinId="11" customBuiltin="1"/>
    <cellStyle name="Virgül" xfId="1" builtinId="3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opLeftCell="A70" workbookViewId="0">
      <selection activeCell="D109" sqref="D109"/>
    </sheetView>
  </sheetViews>
  <sheetFormatPr defaultRowHeight="15" x14ac:dyDescent="0.25"/>
  <cols>
    <col min="1" max="1" width="7.7109375" style="1" customWidth="1"/>
    <col min="2" max="2" width="9.7109375" style="1" customWidth="1"/>
    <col min="3" max="3" width="22.85546875" style="1" customWidth="1"/>
    <col min="4" max="4" width="18" style="1" customWidth="1"/>
    <col min="5" max="5" width="11.140625" style="1" customWidth="1"/>
    <col min="6" max="6" width="13.140625" style="1" customWidth="1"/>
    <col min="7" max="7" width="17.140625" customWidth="1"/>
    <col min="8" max="8" width="14.42578125" customWidth="1"/>
    <col min="9" max="9" width="16.85546875" customWidth="1"/>
    <col min="11" max="11" width="16.28515625" customWidth="1"/>
  </cols>
  <sheetData>
    <row r="1" spans="1:11" x14ac:dyDescent="0.25">
      <c r="A1" s="89"/>
      <c r="B1" s="89"/>
      <c r="C1" s="89"/>
      <c r="D1" s="89"/>
    </row>
    <row r="2" spans="1:11" ht="10.5" customHeight="1" thickBot="1" x14ac:dyDescent="0.3">
      <c r="A2" s="90"/>
      <c r="B2" s="90"/>
      <c r="C2" s="2" t="s">
        <v>2</v>
      </c>
      <c r="D2" s="3" t="s">
        <v>5</v>
      </c>
      <c r="E2" s="10"/>
      <c r="F2" s="10"/>
    </row>
    <row r="3" spans="1:11" ht="10.5" customHeight="1" x14ac:dyDescent="0.25">
      <c r="A3" s="12"/>
      <c r="B3" s="12"/>
      <c r="C3" s="12"/>
      <c r="D3" s="10" t="s">
        <v>206</v>
      </c>
      <c r="E3" s="10" t="s">
        <v>207</v>
      </c>
      <c r="F3" s="10" t="s">
        <v>208</v>
      </c>
      <c r="H3" s="13" t="s">
        <v>209</v>
      </c>
      <c r="I3" s="13" t="s">
        <v>210</v>
      </c>
    </row>
    <row r="4" spans="1:11" x14ac:dyDescent="0.25">
      <c r="A4" s="14" t="s">
        <v>7</v>
      </c>
      <c r="B4" s="14" t="s">
        <v>7</v>
      </c>
      <c r="C4" s="14" t="s">
        <v>8</v>
      </c>
      <c r="D4" s="14">
        <v>36991458.43</v>
      </c>
      <c r="E4" s="14"/>
      <c r="F4" s="14"/>
      <c r="G4" s="15"/>
      <c r="H4" s="15"/>
      <c r="I4" s="15"/>
    </row>
    <row r="5" spans="1:11" x14ac:dyDescent="0.25">
      <c r="A5" s="14" t="s">
        <v>7</v>
      </c>
      <c r="B5" s="14" t="s">
        <v>7</v>
      </c>
      <c r="C5" s="14" t="s">
        <v>10</v>
      </c>
      <c r="D5" s="14">
        <v>36991458.43</v>
      </c>
      <c r="E5" s="14"/>
      <c r="F5" s="14"/>
      <c r="G5" s="15"/>
      <c r="H5" s="15"/>
      <c r="I5" s="15"/>
    </row>
    <row r="6" spans="1:11" x14ac:dyDescent="0.25">
      <c r="A6" s="14" t="s">
        <v>11</v>
      </c>
      <c r="B6" s="14" t="s">
        <v>7</v>
      </c>
      <c r="C6" s="14" t="s">
        <v>12</v>
      </c>
      <c r="D6" s="14">
        <v>36991458.43</v>
      </c>
      <c r="E6" s="14"/>
      <c r="F6" s="14"/>
      <c r="G6" s="15"/>
      <c r="H6" s="15"/>
      <c r="I6" s="15"/>
    </row>
    <row r="7" spans="1:11" x14ac:dyDescent="0.25">
      <c r="A7" s="25" t="s">
        <v>13</v>
      </c>
      <c r="B7" s="25"/>
      <c r="C7" s="25" t="s">
        <v>14</v>
      </c>
      <c r="D7" s="25">
        <v>1401916.43</v>
      </c>
      <c r="E7" s="25"/>
      <c r="F7" s="26">
        <f t="shared" ref="F7:F24" si="0">D7+E7</f>
        <v>1401916.43</v>
      </c>
      <c r="G7" s="27"/>
      <c r="H7" s="28"/>
      <c r="I7" s="29">
        <f>SUM(I8:I9)</f>
        <v>1398305.32</v>
      </c>
      <c r="K7" s="31">
        <v>1398305.32</v>
      </c>
    </row>
    <row r="8" spans="1:11" x14ac:dyDescent="0.25">
      <c r="A8" s="16" t="s">
        <v>7</v>
      </c>
      <c r="B8" s="16" t="s">
        <v>15</v>
      </c>
      <c r="C8" s="16" t="s">
        <v>16</v>
      </c>
      <c r="D8" s="16">
        <v>795397.31</v>
      </c>
      <c r="E8" s="16"/>
      <c r="F8" s="16">
        <f t="shared" si="0"/>
        <v>795397.31</v>
      </c>
      <c r="G8" s="87">
        <f>SUM(D8:D9)</f>
        <v>1401916.4300000002</v>
      </c>
      <c r="H8" s="14">
        <v>3611.11</v>
      </c>
      <c r="I8" s="18">
        <f>F8-H8</f>
        <v>791786.20000000007</v>
      </c>
      <c r="K8" s="31">
        <v>791786.20000000007</v>
      </c>
    </row>
    <row r="9" spans="1:11" x14ac:dyDescent="0.25">
      <c r="A9" s="16" t="s">
        <v>7</v>
      </c>
      <c r="B9" s="16" t="s">
        <v>17</v>
      </c>
      <c r="C9" s="16" t="s">
        <v>18</v>
      </c>
      <c r="D9" s="16">
        <v>606519.12</v>
      </c>
      <c r="E9" s="16"/>
      <c r="F9" s="16">
        <f t="shared" si="0"/>
        <v>606519.12</v>
      </c>
      <c r="G9" s="87"/>
      <c r="H9" s="15"/>
      <c r="I9" s="18">
        <f t="shared" ref="I9:I71" si="1">F9-H9</f>
        <v>606519.12</v>
      </c>
      <c r="K9" s="31">
        <v>606519.12</v>
      </c>
    </row>
    <row r="10" spans="1:11" x14ac:dyDescent="0.25">
      <c r="A10" s="25" t="s">
        <v>19</v>
      </c>
      <c r="B10" s="25"/>
      <c r="C10" s="25" t="s">
        <v>20</v>
      </c>
      <c r="D10" s="25">
        <v>1212976.94</v>
      </c>
      <c r="E10" s="25"/>
      <c r="F10" s="26">
        <f t="shared" si="0"/>
        <v>1212976.94</v>
      </c>
      <c r="G10" s="27"/>
      <c r="H10" s="28"/>
      <c r="I10" s="29">
        <f t="shared" si="1"/>
        <v>1212976.94</v>
      </c>
      <c r="K10" s="31">
        <v>1212976.94</v>
      </c>
    </row>
    <row r="11" spans="1:11" x14ac:dyDescent="0.25">
      <c r="A11" s="16" t="s">
        <v>7</v>
      </c>
      <c r="B11" s="16" t="s">
        <v>21</v>
      </c>
      <c r="C11" s="16" t="s">
        <v>22</v>
      </c>
      <c r="D11" s="16">
        <v>4900</v>
      </c>
      <c r="E11" s="16"/>
      <c r="F11" s="16">
        <f t="shared" si="0"/>
        <v>4900</v>
      </c>
      <c r="G11" s="87">
        <f>SUM(D11:D14)</f>
        <v>1212976.94</v>
      </c>
      <c r="H11" s="15"/>
      <c r="I11" s="18">
        <f t="shared" si="1"/>
        <v>4900</v>
      </c>
      <c r="K11" s="31">
        <v>4900</v>
      </c>
    </row>
    <row r="12" spans="1:11" x14ac:dyDescent="0.25">
      <c r="A12" s="16" t="s">
        <v>7</v>
      </c>
      <c r="B12" s="16" t="s">
        <v>23</v>
      </c>
      <c r="C12" s="16" t="s">
        <v>24</v>
      </c>
      <c r="D12" s="16">
        <v>434371.19</v>
      </c>
      <c r="E12" s="16"/>
      <c r="F12" s="16">
        <f t="shared" si="0"/>
        <v>434371.19</v>
      </c>
      <c r="G12" s="87"/>
      <c r="H12" s="15"/>
      <c r="I12" s="18">
        <f t="shared" si="1"/>
        <v>434371.19</v>
      </c>
      <c r="K12" s="31">
        <v>434371.19</v>
      </c>
    </row>
    <row r="13" spans="1:11" x14ac:dyDescent="0.25">
      <c r="A13" s="16" t="s">
        <v>7</v>
      </c>
      <c r="B13" s="16" t="s">
        <v>25</v>
      </c>
      <c r="C13" s="16" t="s">
        <v>26</v>
      </c>
      <c r="D13" s="16">
        <v>651932.19999999995</v>
      </c>
      <c r="E13" s="16"/>
      <c r="F13" s="16">
        <f t="shared" si="0"/>
        <v>651932.19999999995</v>
      </c>
      <c r="G13" s="87"/>
      <c r="H13" s="15"/>
      <c r="I13" s="18">
        <f t="shared" si="1"/>
        <v>651932.19999999995</v>
      </c>
      <c r="K13" s="31">
        <v>651932.19999999995</v>
      </c>
    </row>
    <row r="14" spans="1:11" x14ac:dyDescent="0.25">
      <c r="A14" s="16" t="s">
        <v>7</v>
      </c>
      <c r="B14" s="16" t="s">
        <v>27</v>
      </c>
      <c r="C14" s="16" t="s">
        <v>28</v>
      </c>
      <c r="D14" s="16">
        <v>121773.55</v>
      </c>
      <c r="E14" s="16"/>
      <c r="F14" s="16">
        <f t="shared" si="0"/>
        <v>121773.55</v>
      </c>
      <c r="G14" s="87"/>
      <c r="H14" s="15"/>
      <c r="I14" s="18">
        <f t="shared" si="1"/>
        <v>121773.55</v>
      </c>
      <c r="K14" s="31">
        <v>121773.55</v>
      </c>
    </row>
    <row r="15" spans="1:11" x14ac:dyDescent="0.25">
      <c r="A15" s="26" t="s">
        <v>29</v>
      </c>
      <c r="B15" s="26" t="s">
        <v>29</v>
      </c>
      <c r="C15" s="25" t="s">
        <v>30</v>
      </c>
      <c r="D15" s="25">
        <v>804217.81</v>
      </c>
      <c r="E15" s="25"/>
      <c r="F15" s="26">
        <f t="shared" si="0"/>
        <v>804217.81</v>
      </c>
      <c r="G15" s="27"/>
      <c r="H15" s="28"/>
      <c r="I15" s="29">
        <f t="shared" si="1"/>
        <v>804217.81</v>
      </c>
      <c r="K15" s="31">
        <v>804217.81</v>
      </c>
    </row>
    <row r="16" spans="1:11" x14ac:dyDescent="0.25">
      <c r="A16" s="16" t="s">
        <v>7</v>
      </c>
      <c r="B16" s="16" t="s">
        <v>31</v>
      </c>
      <c r="C16" s="16" t="s">
        <v>32</v>
      </c>
      <c r="D16" s="16">
        <v>10372.89</v>
      </c>
      <c r="E16" s="16"/>
      <c r="F16" s="16">
        <f t="shared" si="0"/>
        <v>10372.89</v>
      </c>
      <c r="G16" s="87">
        <f>SUM(D16:D19)</f>
        <v>804217.80999999994</v>
      </c>
      <c r="H16" s="15"/>
      <c r="I16" s="18">
        <f t="shared" si="1"/>
        <v>10372.89</v>
      </c>
      <c r="K16" s="31">
        <v>10372.89</v>
      </c>
    </row>
    <row r="17" spans="1:11" x14ac:dyDescent="0.25">
      <c r="A17" s="16" t="s">
        <v>7</v>
      </c>
      <c r="B17" s="16" t="s">
        <v>33</v>
      </c>
      <c r="C17" s="16" t="s">
        <v>34</v>
      </c>
      <c r="D17" s="16">
        <v>775105.94</v>
      </c>
      <c r="E17" s="16"/>
      <c r="F17" s="16">
        <f t="shared" si="0"/>
        <v>775105.94</v>
      </c>
      <c r="G17" s="87"/>
      <c r="H17" s="15"/>
      <c r="I17" s="18">
        <f t="shared" si="1"/>
        <v>775105.94</v>
      </c>
      <c r="K17" s="31">
        <v>775105.94</v>
      </c>
    </row>
    <row r="18" spans="1:11" x14ac:dyDescent="0.25">
      <c r="A18" s="16" t="s">
        <v>7</v>
      </c>
      <c r="B18" s="16" t="s">
        <v>35</v>
      </c>
      <c r="C18" s="16" t="s">
        <v>36</v>
      </c>
      <c r="D18" s="16">
        <v>9416.9500000000007</v>
      </c>
      <c r="E18" s="16"/>
      <c r="F18" s="16">
        <f t="shared" si="0"/>
        <v>9416.9500000000007</v>
      </c>
      <c r="G18" s="87"/>
      <c r="H18" s="15"/>
      <c r="I18" s="18">
        <f t="shared" si="1"/>
        <v>9416.9500000000007</v>
      </c>
      <c r="K18" s="31">
        <v>9416.9500000000007</v>
      </c>
    </row>
    <row r="19" spans="1:11" x14ac:dyDescent="0.25">
      <c r="A19" s="16" t="s">
        <v>7</v>
      </c>
      <c r="B19" s="16" t="s">
        <v>37</v>
      </c>
      <c r="C19" s="16" t="s">
        <v>38</v>
      </c>
      <c r="D19" s="16">
        <v>9322.0300000000007</v>
      </c>
      <c r="E19" s="16"/>
      <c r="F19" s="16">
        <f t="shared" si="0"/>
        <v>9322.0300000000007</v>
      </c>
      <c r="G19" s="87"/>
      <c r="H19" s="15"/>
      <c r="I19" s="18">
        <f t="shared" si="1"/>
        <v>9322.0300000000007</v>
      </c>
      <c r="K19" s="31">
        <v>9322.0300000000007</v>
      </c>
    </row>
    <row r="20" spans="1:11" x14ac:dyDescent="0.25">
      <c r="A20" s="26" t="s">
        <v>39</v>
      </c>
      <c r="B20" s="26"/>
      <c r="C20" s="25" t="s">
        <v>40</v>
      </c>
      <c r="D20" s="25">
        <v>1552003.24</v>
      </c>
      <c r="E20" s="25"/>
      <c r="F20" s="26">
        <f t="shared" si="0"/>
        <v>1552003.24</v>
      </c>
      <c r="G20" s="27"/>
      <c r="H20" s="28"/>
      <c r="I20" s="29">
        <f t="shared" si="1"/>
        <v>1552003.24</v>
      </c>
      <c r="K20" s="31">
        <v>1552003.24</v>
      </c>
    </row>
    <row r="21" spans="1:11" x14ac:dyDescent="0.25">
      <c r="A21" s="16" t="s">
        <v>7</v>
      </c>
      <c r="B21" s="16" t="s">
        <v>41</v>
      </c>
      <c r="C21" s="16" t="s">
        <v>42</v>
      </c>
      <c r="D21" s="16">
        <v>941758.29</v>
      </c>
      <c r="E21" s="16"/>
      <c r="F21" s="16">
        <f t="shared" si="0"/>
        <v>941758.29</v>
      </c>
      <c r="G21" s="87">
        <f>SUM(D21:D22)</f>
        <v>1552003.24</v>
      </c>
      <c r="H21" s="15"/>
      <c r="I21" s="18">
        <f t="shared" si="1"/>
        <v>941758.29</v>
      </c>
      <c r="K21" s="31">
        <v>941758.29</v>
      </c>
    </row>
    <row r="22" spans="1:11" x14ac:dyDescent="0.25">
      <c r="A22" s="16" t="s">
        <v>7</v>
      </c>
      <c r="B22" s="16" t="s">
        <v>43</v>
      </c>
      <c r="C22" s="16" t="s">
        <v>44</v>
      </c>
      <c r="D22" s="16">
        <v>610244.94999999995</v>
      </c>
      <c r="E22" s="16"/>
      <c r="F22" s="16">
        <f t="shared" si="0"/>
        <v>610244.94999999995</v>
      </c>
      <c r="G22" s="87"/>
      <c r="H22" s="15"/>
      <c r="I22" s="18">
        <f t="shared" si="1"/>
        <v>610244.94999999995</v>
      </c>
      <c r="K22" s="31">
        <v>610244.94999999995</v>
      </c>
    </row>
    <row r="23" spans="1:11" x14ac:dyDescent="0.25">
      <c r="A23" s="26" t="s">
        <v>45</v>
      </c>
      <c r="B23" s="26"/>
      <c r="C23" s="25" t="s">
        <v>46</v>
      </c>
      <c r="D23" s="26">
        <v>5325017.84</v>
      </c>
      <c r="E23" s="26"/>
      <c r="F23" s="26">
        <f t="shared" si="0"/>
        <v>5325017.84</v>
      </c>
      <c r="G23" s="27"/>
      <c r="H23" s="28"/>
      <c r="I23" s="29">
        <f>SUM(I24:I26)</f>
        <v>5216592.5600000005</v>
      </c>
      <c r="K23" s="31">
        <v>5216592.5600000005</v>
      </c>
    </row>
    <row r="24" spans="1:11" x14ac:dyDescent="0.25">
      <c r="A24" s="16" t="s">
        <v>7</v>
      </c>
      <c r="B24" s="16" t="s">
        <v>47</v>
      </c>
      <c r="C24" s="16" t="s">
        <v>48</v>
      </c>
      <c r="D24" s="16">
        <v>1341102.8500000001</v>
      </c>
      <c r="E24" s="16"/>
      <c r="F24" s="16">
        <f t="shared" si="0"/>
        <v>1341102.8500000001</v>
      </c>
      <c r="G24" s="87">
        <f>SUM(F24:F26)</f>
        <v>5346124.7300000004</v>
      </c>
      <c r="H24" s="14">
        <v>2542.37</v>
      </c>
      <c r="I24" s="18">
        <f t="shared" si="1"/>
        <v>1338560.48</v>
      </c>
      <c r="K24" s="31">
        <v>1338560.48</v>
      </c>
    </row>
    <row r="25" spans="1:11" x14ac:dyDescent="0.25">
      <c r="A25" s="16" t="s">
        <v>7</v>
      </c>
      <c r="B25" s="16" t="s">
        <v>49</v>
      </c>
      <c r="C25" s="16" t="s">
        <v>50</v>
      </c>
      <c r="D25" s="16">
        <v>3639321.17</v>
      </c>
      <c r="E25" s="14">
        <v>21106.89</v>
      </c>
      <c r="F25" s="16">
        <f>D25+E25</f>
        <v>3660428.06</v>
      </c>
      <c r="G25" s="87"/>
      <c r="H25" s="14">
        <v>90989.8</v>
      </c>
      <c r="I25" s="18">
        <f t="shared" si="1"/>
        <v>3569438.2600000002</v>
      </c>
      <c r="K25" s="31">
        <v>3569438.2600000002</v>
      </c>
    </row>
    <row r="26" spans="1:11" x14ac:dyDescent="0.25">
      <c r="A26" s="16" t="s">
        <v>7</v>
      </c>
      <c r="B26" s="16" t="s">
        <v>51</v>
      </c>
      <c r="C26" s="16" t="s">
        <v>52</v>
      </c>
      <c r="D26" s="16">
        <v>344593.82</v>
      </c>
      <c r="E26" s="16"/>
      <c r="F26" s="16">
        <f t="shared" ref="F26:F81" si="2">D26+E26</f>
        <v>344593.82</v>
      </c>
      <c r="G26" s="87"/>
      <c r="H26" s="14">
        <v>36000</v>
      </c>
      <c r="I26" s="18">
        <f t="shared" si="1"/>
        <v>308593.82</v>
      </c>
      <c r="K26" s="31">
        <v>308593.82</v>
      </c>
    </row>
    <row r="27" spans="1:11" x14ac:dyDescent="0.25">
      <c r="A27" s="26" t="s">
        <v>53</v>
      </c>
      <c r="B27" s="26"/>
      <c r="C27" s="25" t="s">
        <v>54</v>
      </c>
      <c r="D27" s="26">
        <v>431315.91</v>
      </c>
      <c r="E27" s="26"/>
      <c r="F27" s="26">
        <f t="shared" si="2"/>
        <v>431315.91</v>
      </c>
      <c r="G27" s="27"/>
      <c r="H27" s="28"/>
      <c r="I27" s="29">
        <f t="shared" si="1"/>
        <v>431315.91</v>
      </c>
      <c r="K27" s="31">
        <v>431315.91</v>
      </c>
    </row>
    <row r="28" spans="1:11" x14ac:dyDescent="0.25">
      <c r="A28" s="16" t="s">
        <v>7</v>
      </c>
      <c r="B28" s="16" t="s">
        <v>55</v>
      </c>
      <c r="C28" s="16" t="s">
        <v>56</v>
      </c>
      <c r="D28" s="16">
        <v>332114.58</v>
      </c>
      <c r="E28" s="16"/>
      <c r="F28" s="16">
        <f t="shared" si="2"/>
        <v>332114.58</v>
      </c>
      <c r="G28" s="87">
        <f>SUM(D28:D30)</f>
        <v>431315.91000000003</v>
      </c>
      <c r="H28" s="15"/>
      <c r="I28" s="18">
        <f t="shared" si="1"/>
        <v>332114.58</v>
      </c>
      <c r="K28" s="31">
        <v>332114.58</v>
      </c>
    </row>
    <row r="29" spans="1:11" x14ac:dyDescent="0.25">
      <c r="A29" s="16" t="s">
        <v>7</v>
      </c>
      <c r="B29" s="16" t="s">
        <v>57</v>
      </c>
      <c r="C29" s="16" t="s">
        <v>58</v>
      </c>
      <c r="D29" s="16">
        <v>66433.5</v>
      </c>
      <c r="E29" s="16"/>
      <c r="F29" s="16">
        <f t="shared" si="2"/>
        <v>66433.5</v>
      </c>
      <c r="G29" s="87"/>
      <c r="H29" s="15"/>
      <c r="I29" s="18">
        <f t="shared" si="1"/>
        <v>66433.5</v>
      </c>
      <c r="K29" s="31">
        <v>66433.5</v>
      </c>
    </row>
    <row r="30" spans="1:11" x14ac:dyDescent="0.25">
      <c r="A30" s="16" t="s">
        <v>7</v>
      </c>
      <c r="B30" s="16" t="s">
        <v>59</v>
      </c>
      <c r="C30" s="16" t="s">
        <v>60</v>
      </c>
      <c r="D30" s="16">
        <v>32767.83</v>
      </c>
      <c r="E30" s="16"/>
      <c r="F30" s="16">
        <f t="shared" si="2"/>
        <v>32767.83</v>
      </c>
      <c r="G30" s="87"/>
      <c r="H30" s="15"/>
      <c r="I30" s="18">
        <f t="shared" si="1"/>
        <v>32767.83</v>
      </c>
      <c r="K30" s="31">
        <v>32767.83</v>
      </c>
    </row>
    <row r="31" spans="1:11" x14ac:dyDescent="0.25">
      <c r="A31" s="26" t="s">
        <v>61</v>
      </c>
      <c r="B31" s="26" t="s">
        <v>61</v>
      </c>
      <c r="C31" s="25" t="s">
        <v>62</v>
      </c>
      <c r="D31" s="26">
        <v>2392921.69</v>
      </c>
      <c r="E31" s="26"/>
      <c r="F31" s="26">
        <f t="shared" si="2"/>
        <v>2392921.69</v>
      </c>
      <c r="G31" s="27"/>
      <c r="H31" s="28"/>
      <c r="I31" s="29">
        <f>SUM(I32:I33)</f>
        <v>492378.98</v>
      </c>
      <c r="K31" s="31">
        <v>492378.98</v>
      </c>
    </row>
    <row r="32" spans="1:11" x14ac:dyDescent="0.25">
      <c r="A32" s="16" t="s">
        <v>7</v>
      </c>
      <c r="B32" s="16" t="s">
        <v>63</v>
      </c>
      <c r="C32" s="16" t="s">
        <v>64</v>
      </c>
      <c r="D32" s="16">
        <v>95428.55</v>
      </c>
      <c r="E32" s="16"/>
      <c r="F32" s="16">
        <f t="shared" si="2"/>
        <v>95428.55</v>
      </c>
      <c r="G32" s="87">
        <f>SUM(D32:D34)</f>
        <v>2392921.69</v>
      </c>
      <c r="H32" s="14">
        <v>6440</v>
      </c>
      <c r="I32" s="18">
        <f t="shared" si="1"/>
        <v>88988.55</v>
      </c>
      <c r="K32" s="31">
        <v>88988.55</v>
      </c>
    </row>
    <row r="33" spans="1:13" x14ac:dyDescent="0.25">
      <c r="A33" s="16" t="s">
        <v>7</v>
      </c>
      <c r="B33" s="16" t="s">
        <v>65</v>
      </c>
      <c r="C33" s="16" t="s">
        <v>66</v>
      </c>
      <c r="D33" s="16">
        <v>410790.43</v>
      </c>
      <c r="E33" s="16"/>
      <c r="F33" s="16">
        <f t="shared" si="2"/>
        <v>410790.43</v>
      </c>
      <c r="G33" s="87"/>
      <c r="H33" s="14">
        <v>7400</v>
      </c>
      <c r="I33" s="18">
        <f t="shared" si="1"/>
        <v>403390.43</v>
      </c>
      <c r="K33" s="31">
        <v>403390.43</v>
      </c>
    </row>
    <row r="34" spans="1:13" x14ac:dyDescent="0.25">
      <c r="A34" s="16" t="s">
        <v>7</v>
      </c>
      <c r="B34" s="16" t="s">
        <v>67</v>
      </c>
      <c r="C34" s="16" t="s">
        <v>68</v>
      </c>
      <c r="D34" s="16">
        <v>1886702.71</v>
      </c>
      <c r="E34" s="16"/>
      <c r="F34" s="16">
        <f t="shared" si="2"/>
        <v>1886702.71</v>
      </c>
      <c r="G34" s="87"/>
      <c r="H34" s="15"/>
      <c r="I34" s="18">
        <f t="shared" si="1"/>
        <v>1886702.71</v>
      </c>
      <c r="K34" s="31">
        <v>1886702.71</v>
      </c>
    </row>
    <row r="35" spans="1:13" x14ac:dyDescent="0.25">
      <c r="A35" s="26" t="s">
        <v>69</v>
      </c>
      <c r="B35" s="26"/>
      <c r="C35" s="25" t="s">
        <v>70</v>
      </c>
      <c r="D35" s="26">
        <v>621958.35</v>
      </c>
      <c r="E35" s="26"/>
      <c r="F35" s="26">
        <f t="shared" si="2"/>
        <v>621958.35</v>
      </c>
      <c r="G35" s="27"/>
      <c r="H35" s="28"/>
      <c r="I35" s="29">
        <f t="shared" si="1"/>
        <v>621958.35</v>
      </c>
      <c r="K35" s="31">
        <v>621958.35</v>
      </c>
    </row>
    <row r="36" spans="1:13" x14ac:dyDescent="0.25">
      <c r="A36" s="16" t="s">
        <v>7</v>
      </c>
      <c r="B36" s="16" t="s">
        <v>71</v>
      </c>
      <c r="C36" s="16" t="s">
        <v>72</v>
      </c>
      <c r="D36" s="16">
        <v>9450</v>
      </c>
      <c r="E36" s="16"/>
      <c r="F36" s="16">
        <f t="shared" si="2"/>
        <v>9450</v>
      </c>
      <c r="G36" s="87">
        <f>SUM(D36:D40)</f>
        <v>621958.35000000009</v>
      </c>
      <c r="H36" s="15"/>
      <c r="I36" s="18">
        <f t="shared" si="1"/>
        <v>9450</v>
      </c>
      <c r="K36" s="31">
        <v>9450</v>
      </c>
    </row>
    <row r="37" spans="1:13" x14ac:dyDescent="0.25">
      <c r="A37" s="16" t="s">
        <v>7</v>
      </c>
      <c r="B37" s="16" t="s">
        <v>73</v>
      </c>
      <c r="C37" s="16" t="s">
        <v>74</v>
      </c>
      <c r="D37" s="16">
        <v>299726.43</v>
      </c>
      <c r="E37" s="16"/>
      <c r="F37" s="16">
        <f t="shared" si="2"/>
        <v>299726.43</v>
      </c>
      <c r="G37" s="87"/>
      <c r="H37" s="15"/>
      <c r="I37" s="18">
        <f t="shared" si="1"/>
        <v>299726.43</v>
      </c>
      <c r="K37" s="31">
        <v>299726.43</v>
      </c>
    </row>
    <row r="38" spans="1:13" x14ac:dyDescent="0.25">
      <c r="A38" s="16" t="s">
        <v>7</v>
      </c>
      <c r="B38" s="16" t="s">
        <v>75</v>
      </c>
      <c r="C38" s="16" t="s">
        <v>76</v>
      </c>
      <c r="D38" s="16">
        <v>50677.97</v>
      </c>
      <c r="E38" s="16"/>
      <c r="F38" s="16">
        <f t="shared" si="2"/>
        <v>50677.97</v>
      </c>
      <c r="G38" s="87"/>
      <c r="H38" s="15"/>
      <c r="I38" s="18">
        <f t="shared" si="1"/>
        <v>50677.97</v>
      </c>
      <c r="K38" s="31">
        <v>50677.97</v>
      </c>
    </row>
    <row r="39" spans="1:13" x14ac:dyDescent="0.25">
      <c r="A39" s="16" t="s">
        <v>7</v>
      </c>
      <c r="B39" s="16" t="s">
        <v>77</v>
      </c>
      <c r="C39" s="16" t="s">
        <v>78</v>
      </c>
      <c r="D39" s="16">
        <v>140103.95000000001</v>
      </c>
      <c r="E39" s="16"/>
      <c r="F39" s="16">
        <f t="shared" si="2"/>
        <v>140103.95000000001</v>
      </c>
      <c r="G39" s="87"/>
      <c r="H39" s="15"/>
      <c r="I39" s="18">
        <f t="shared" si="1"/>
        <v>140103.95000000001</v>
      </c>
      <c r="K39" s="31">
        <v>140103.95000000001</v>
      </c>
    </row>
    <row r="40" spans="1:13" x14ac:dyDescent="0.25">
      <c r="A40" s="16" t="s">
        <v>7</v>
      </c>
      <c r="B40" s="16" t="s">
        <v>79</v>
      </c>
      <c r="C40" s="16" t="s">
        <v>80</v>
      </c>
      <c r="D40" s="16">
        <v>122000</v>
      </c>
      <c r="E40" s="16"/>
      <c r="F40" s="16">
        <f t="shared" si="2"/>
        <v>122000</v>
      </c>
      <c r="G40" s="87"/>
      <c r="H40" s="15"/>
      <c r="I40" s="18">
        <f t="shared" si="1"/>
        <v>122000</v>
      </c>
      <c r="K40" s="31">
        <v>122000</v>
      </c>
    </row>
    <row r="41" spans="1:13" x14ac:dyDescent="0.25">
      <c r="A41" s="26" t="s">
        <v>81</v>
      </c>
      <c r="B41" s="26"/>
      <c r="C41" s="25" t="s">
        <v>82</v>
      </c>
      <c r="D41" s="26">
        <v>1677740.03</v>
      </c>
      <c r="E41" s="26"/>
      <c r="F41" s="26">
        <f t="shared" si="2"/>
        <v>1677740.03</v>
      </c>
      <c r="G41" s="27"/>
      <c r="H41" s="28"/>
      <c r="I41" s="29">
        <f>SUM(I42:I43)</f>
        <v>1662570.54</v>
      </c>
      <c r="K41" s="31">
        <v>1662570.54</v>
      </c>
    </row>
    <row r="42" spans="1:13" x14ac:dyDescent="0.25">
      <c r="A42" s="16" t="s">
        <v>7</v>
      </c>
      <c r="B42" s="16" t="s">
        <v>83</v>
      </c>
      <c r="C42" s="16" t="s">
        <v>84</v>
      </c>
      <c r="D42" s="16">
        <v>14932.47</v>
      </c>
      <c r="E42" s="16"/>
      <c r="F42" s="16">
        <f t="shared" si="2"/>
        <v>14932.47</v>
      </c>
      <c r="G42" s="87">
        <f>SUM(D42:D43)</f>
        <v>1677740.03</v>
      </c>
      <c r="H42" s="14">
        <v>10169.49</v>
      </c>
      <c r="I42" s="18">
        <f t="shared" si="1"/>
        <v>4762.9799999999996</v>
      </c>
      <c r="K42" s="31">
        <v>4762.9799999999996</v>
      </c>
    </row>
    <row r="43" spans="1:13" x14ac:dyDescent="0.25">
      <c r="A43" s="16" t="s">
        <v>7</v>
      </c>
      <c r="B43" s="16" t="s">
        <v>85</v>
      </c>
      <c r="C43" s="16" t="s">
        <v>86</v>
      </c>
      <c r="D43" s="16">
        <v>1662807.56</v>
      </c>
      <c r="E43" s="16"/>
      <c r="F43" s="16">
        <f t="shared" si="2"/>
        <v>1662807.56</v>
      </c>
      <c r="G43" s="87"/>
      <c r="H43" s="14">
        <v>5000</v>
      </c>
      <c r="I43" s="18">
        <f t="shared" si="1"/>
        <v>1657807.56</v>
      </c>
      <c r="K43" s="31">
        <v>1657807.56</v>
      </c>
    </row>
    <row r="44" spans="1:13" ht="15" customHeight="1" x14ac:dyDescent="0.25">
      <c r="A44" s="26" t="s">
        <v>7</v>
      </c>
      <c r="B44" s="26" t="s">
        <v>87</v>
      </c>
      <c r="C44" s="25" t="s">
        <v>88</v>
      </c>
      <c r="D44" s="26">
        <v>10964379.859999999</v>
      </c>
      <c r="E44" s="26"/>
      <c r="F44" s="26">
        <f t="shared" si="2"/>
        <v>10964379.859999999</v>
      </c>
      <c r="G44" s="27"/>
      <c r="H44" s="28"/>
      <c r="I44" s="29">
        <f>SUM(I45:I48)</f>
        <v>10431710.379999999</v>
      </c>
      <c r="K44" s="31">
        <v>10431710.379999999</v>
      </c>
      <c r="L44" s="4"/>
      <c r="M44" s="4"/>
    </row>
    <row r="45" spans="1:13" ht="15" customHeight="1" x14ac:dyDescent="0.25">
      <c r="A45" s="16" t="s">
        <v>7</v>
      </c>
      <c r="B45" s="16" t="s">
        <v>89</v>
      </c>
      <c r="C45" s="16" t="s">
        <v>90</v>
      </c>
      <c r="D45" s="16">
        <v>30000</v>
      </c>
      <c r="E45" s="16"/>
      <c r="F45" s="16">
        <f t="shared" si="2"/>
        <v>30000</v>
      </c>
      <c r="G45" s="87">
        <f>D45+D46+D47+D48</f>
        <v>10964379.859999999</v>
      </c>
      <c r="H45" s="15"/>
      <c r="I45" s="18">
        <f t="shared" si="1"/>
        <v>30000</v>
      </c>
      <c r="K45" s="31">
        <v>30000</v>
      </c>
      <c r="L45" s="4"/>
      <c r="M45" s="4"/>
    </row>
    <row r="46" spans="1:13" ht="15" customHeight="1" x14ac:dyDescent="0.25">
      <c r="A46" s="16" t="s">
        <v>7</v>
      </c>
      <c r="B46" s="16" t="s">
        <v>91</v>
      </c>
      <c r="C46" s="16" t="s">
        <v>92</v>
      </c>
      <c r="D46" s="16">
        <v>5568302.4500000002</v>
      </c>
      <c r="E46" s="16"/>
      <c r="F46" s="16">
        <f t="shared" si="2"/>
        <v>5568302.4500000002</v>
      </c>
      <c r="G46" s="87"/>
      <c r="H46" s="14">
        <v>51186.44</v>
      </c>
      <c r="I46" s="18">
        <f t="shared" si="1"/>
        <v>5517116.0099999998</v>
      </c>
      <c r="K46" s="31">
        <v>5517116.0099999998</v>
      </c>
    </row>
    <row r="47" spans="1:13" ht="15" customHeight="1" x14ac:dyDescent="0.25">
      <c r="A47" s="16" t="s">
        <v>7</v>
      </c>
      <c r="B47" s="16" t="s">
        <v>93</v>
      </c>
      <c r="C47" s="16" t="s">
        <v>94</v>
      </c>
      <c r="D47" s="16">
        <v>23000</v>
      </c>
      <c r="E47" s="16"/>
      <c r="F47" s="16">
        <f t="shared" si="2"/>
        <v>23000</v>
      </c>
      <c r="G47" s="87"/>
      <c r="H47" s="15"/>
      <c r="I47" s="18">
        <f t="shared" si="1"/>
        <v>23000</v>
      </c>
      <c r="K47" s="31">
        <v>23000</v>
      </c>
    </row>
    <row r="48" spans="1:13" ht="15" customHeight="1" x14ac:dyDescent="0.25">
      <c r="A48" s="16" t="s">
        <v>7</v>
      </c>
      <c r="B48" s="16" t="s">
        <v>95</v>
      </c>
      <c r="C48" s="16" t="s">
        <v>96</v>
      </c>
      <c r="D48" s="16">
        <v>5343077.41</v>
      </c>
      <c r="E48" s="16"/>
      <c r="F48" s="16">
        <f t="shared" si="2"/>
        <v>5343077.41</v>
      </c>
      <c r="G48" s="87"/>
      <c r="H48" s="14">
        <v>481483.04</v>
      </c>
      <c r="I48" s="18">
        <f t="shared" si="1"/>
        <v>4861594.37</v>
      </c>
      <c r="K48" s="31">
        <v>4861594.37</v>
      </c>
    </row>
    <row r="49" spans="1:11" x14ac:dyDescent="0.25">
      <c r="A49" s="26" t="s">
        <v>97</v>
      </c>
      <c r="B49" s="26"/>
      <c r="C49" s="25" t="s">
        <v>98</v>
      </c>
      <c r="D49" s="26">
        <v>276754.03000000003</v>
      </c>
      <c r="E49" s="26"/>
      <c r="F49" s="26">
        <f t="shared" si="2"/>
        <v>276754.03000000003</v>
      </c>
      <c r="G49" s="27"/>
      <c r="H49" s="28"/>
      <c r="I49" s="29">
        <f t="shared" si="1"/>
        <v>276754.03000000003</v>
      </c>
      <c r="K49" s="31">
        <v>276754.03000000003</v>
      </c>
    </row>
    <row r="50" spans="1:11" x14ac:dyDescent="0.25">
      <c r="A50" s="16" t="s">
        <v>7</v>
      </c>
      <c r="B50" s="16" t="s">
        <v>99</v>
      </c>
      <c r="C50" s="16" t="s">
        <v>100</v>
      </c>
      <c r="D50" s="16">
        <v>126584.76</v>
      </c>
      <c r="E50" s="16"/>
      <c r="F50" s="16">
        <f t="shared" si="2"/>
        <v>126584.76</v>
      </c>
      <c r="G50" s="88">
        <f>SUM(F50:F52)</f>
        <v>279436.98</v>
      </c>
      <c r="H50" s="15"/>
      <c r="I50" s="18">
        <f t="shared" si="1"/>
        <v>126584.76</v>
      </c>
      <c r="K50" s="31">
        <v>126584.76</v>
      </c>
    </row>
    <row r="51" spans="1:11" x14ac:dyDescent="0.25">
      <c r="A51" s="16" t="s">
        <v>7</v>
      </c>
      <c r="B51" s="16" t="s">
        <v>101</v>
      </c>
      <c r="C51" s="16" t="s">
        <v>102</v>
      </c>
      <c r="D51" s="16">
        <v>76747.679999999993</v>
      </c>
      <c r="E51" s="16"/>
      <c r="F51" s="16">
        <f t="shared" si="2"/>
        <v>76747.679999999993</v>
      </c>
      <c r="G51" s="88"/>
      <c r="H51" s="15"/>
      <c r="I51" s="18">
        <f t="shared" si="1"/>
        <v>76747.679999999993</v>
      </c>
      <c r="K51" s="31">
        <v>76747.679999999993</v>
      </c>
    </row>
    <row r="52" spans="1:11" x14ac:dyDescent="0.25">
      <c r="A52" s="16" t="s">
        <v>7</v>
      </c>
      <c r="B52" s="16" t="s">
        <v>103</v>
      </c>
      <c r="C52" s="16" t="s">
        <v>104</v>
      </c>
      <c r="D52" s="16">
        <v>73421.59</v>
      </c>
      <c r="E52" s="14">
        <v>2682.95</v>
      </c>
      <c r="F52" s="16">
        <f t="shared" si="2"/>
        <v>76104.539999999994</v>
      </c>
      <c r="G52" s="88"/>
      <c r="H52" s="15"/>
      <c r="I52" s="18">
        <f t="shared" si="1"/>
        <v>76104.539999999994</v>
      </c>
      <c r="K52" s="31">
        <v>76104.539999999994</v>
      </c>
    </row>
    <row r="53" spans="1:11" x14ac:dyDescent="0.25">
      <c r="A53" s="26" t="s">
        <v>105</v>
      </c>
      <c r="B53" s="26"/>
      <c r="C53" s="25" t="s">
        <v>106</v>
      </c>
      <c r="D53" s="26">
        <v>312759.05</v>
      </c>
      <c r="E53" s="26"/>
      <c r="F53" s="26">
        <f t="shared" si="2"/>
        <v>312759.05</v>
      </c>
      <c r="G53" s="30"/>
      <c r="H53" s="28"/>
      <c r="I53" s="29">
        <f t="shared" si="1"/>
        <v>312759.05</v>
      </c>
      <c r="K53" s="31">
        <v>312759.05</v>
      </c>
    </row>
    <row r="54" spans="1:11" x14ac:dyDescent="0.25">
      <c r="A54" s="16" t="s">
        <v>7</v>
      </c>
      <c r="B54" s="16" t="s">
        <v>107</v>
      </c>
      <c r="C54" s="16" t="s">
        <v>108</v>
      </c>
      <c r="D54" s="16">
        <v>312759.05</v>
      </c>
      <c r="E54" s="16"/>
      <c r="F54" s="16">
        <f t="shared" si="2"/>
        <v>312759.05</v>
      </c>
      <c r="G54" s="19">
        <f>SUM(D54)</f>
        <v>312759.05</v>
      </c>
      <c r="H54" s="15"/>
      <c r="I54" s="18">
        <f t="shared" si="1"/>
        <v>312759.05</v>
      </c>
      <c r="K54" s="31">
        <v>312759.05</v>
      </c>
    </row>
    <row r="55" spans="1:11" x14ac:dyDescent="0.25">
      <c r="A55" s="16" t="s">
        <v>109</v>
      </c>
      <c r="B55" s="16"/>
      <c r="C55" s="16" t="s">
        <v>110</v>
      </c>
      <c r="D55" s="16">
        <v>939429.04</v>
      </c>
      <c r="E55" s="16"/>
      <c r="F55" s="16">
        <f t="shared" si="2"/>
        <v>939429.04</v>
      </c>
      <c r="G55" s="20">
        <f>F55</f>
        <v>939429.04</v>
      </c>
      <c r="H55" s="15"/>
      <c r="I55" s="18">
        <f t="shared" si="1"/>
        <v>939429.04</v>
      </c>
      <c r="K55" s="31">
        <v>939429.04</v>
      </c>
    </row>
    <row r="56" spans="1:11" x14ac:dyDescent="0.25">
      <c r="A56" s="16" t="s">
        <v>7</v>
      </c>
      <c r="B56" s="16" t="s">
        <v>113</v>
      </c>
      <c r="C56" s="16" t="s">
        <v>112</v>
      </c>
      <c r="D56" s="16">
        <v>83131.37</v>
      </c>
      <c r="E56" s="14">
        <v>4784.96</v>
      </c>
      <c r="F56" s="16">
        <f t="shared" si="2"/>
        <v>87916.33</v>
      </c>
      <c r="G56" s="17"/>
      <c r="H56" s="14">
        <v>2271.1999999999998</v>
      </c>
      <c r="I56" s="18">
        <f t="shared" si="1"/>
        <v>85645.13</v>
      </c>
      <c r="K56" s="31">
        <v>85645.13</v>
      </c>
    </row>
    <row r="57" spans="1:11" x14ac:dyDescent="0.25">
      <c r="A57" s="16" t="s">
        <v>7</v>
      </c>
      <c r="B57" s="16" t="s">
        <v>114</v>
      </c>
      <c r="C57" s="16" t="s">
        <v>115</v>
      </c>
      <c r="D57" s="16">
        <v>14424</v>
      </c>
      <c r="E57" s="16"/>
      <c r="F57" s="16">
        <f t="shared" si="2"/>
        <v>14424</v>
      </c>
      <c r="G57" s="17"/>
      <c r="H57" s="15"/>
      <c r="I57" s="18">
        <f t="shared" si="1"/>
        <v>14424</v>
      </c>
      <c r="K57" s="31">
        <v>14424</v>
      </c>
    </row>
    <row r="58" spans="1:11" x14ac:dyDescent="0.25">
      <c r="A58" s="16" t="s">
        <v>7</v>
      </c>
      <c r="B58" s="16" t="s">
        <v>116</v>
      </c>
      <c r="C58" s="16" t="s">
        <v>117</v>
      </c>
      <c r="D58" s="16">
        <v>97491.1</v>
      </c>
      <c r="E58" s="16"/>
      <c r="F58" s="16">
        <f t="shared" si="2"/>
        <v>97491.1</v>
      </c>
      <c r="G58" s="17"/>
      <c r="H58" s="15"/>
      <c r="I58" s="18">
        <f t="shared" si="1"/>
        <v>97491.1</v>
      </c>
      <c r="K58" s="31">
        <v>97491.1</v>
      </c>
    </row>
    <row r="59" spans="1:11" x14ac:dyDescent="0.25">
      <c r="A59" s="16" t="s">
        <v>7</v>
      </c>
      <c r="B59" s="16" t="s">
        <v>118</v>
      </c>
      <c r="C59" s="16" t="s">
        <v>119</v>
      </c>
      <c r="D59" s="16">
        <v>1942197.09</v>
      </c>
      <c r="E59" s="16"/>
      <c r="F59" s="16">
        <f t="shared" si="2"/>
        <v>1942197.09</v>
      </c>
      <c r="G59" s="17"/>
      <c r="H59" s="15"/>
      <c r="I59" s="18">
        <f t="shared" si="1"/>
        <v>1942197.09</v>
      </c>
      <c r="K59" s="31">
        <v>1942197.09</v>
      </c>
    </row>
    <row r="60" spans="1:11" x14ac:dyDescent="0.25">
      <c r="A60" s="16" t="s">
        <v>7</v>
      </c>
      <c r="B60" s="16" t="s">
        <v>120</v>
      </c>
      <c r="C60" s="16" t="s">
        <v>121</v>
      </c>
      <c r="D60" s="16">
        <v>29400</v>
      </c>
      <c r="E60" s="16"/>
      <c r="F60" s="16">
        <f t="shared" si="2"/>
        <v>29400</v>
      </c>
      <c r="G60" s="17"/>
      <c r="H60" s="15"/>
      <c r="I60" s="18">
        <f t="shared" si="1"/>
        <v>29400</v>
      </c>
      <c r="K60" s="31">
        <v>29400</v>
      </c>
    </row>
    <row r="61" spans="1:11" ht="15.75" thickBot="1" x14ac:dyDescent="0.3">
      <c r="A61" s="16" t="s">
        <v>7</v>
      </c>
      <c r="B61" s="16" t="s">
        <v>122</v>
      </c>
      <c r="C61" s="16" t="s">
        <v>123</v>
      </c>
      <c r="D61" s="16">
        <v>1754070.79</v>
      </c>
      <c r="E61" s="21">
        <v>5868.68</v>
      </c>
      <c r="F61" s="16">
        <f t="shared" si="2"/>
        <v>1759939.47</v>
      </c>
      <c r="G61" s="17"/>
      <c r="H61" s="15"/>
      <c r="I61" s="18">
        <f t="shared" si="1"/>
        <v>1759939.47</v>
      </c>
      <c r="K61" s="31">
        <v>1759939.47</v>
      </c>
    </row>
    <row r="62" spans="1:11" x14ac:dyDescent="0.25">
      <c r="A62" s="16" t="s">
        <v>7</v>
      </c>
      <c r="B62" s="16" t="s">
        <v>125</v>
      </c>
      <c r="C62" s="16" t="s">
        <v>126</v>
      </c>
      <c r="D62" s="16">
        <v>1000</v>
      </c>
      <c r="E62" s="16"/>
      <c r="F62" s="16">
        <f t="shared" si="2"/>
        <v>1000</v>
      </c>
      <c r="G62" s="20">
        <f>SUM(F56:F62)</f>
        <v>3932367.99</v>
      </c>
      <c r="H62" s="15"/>
      <c r="I62" s="18">
        <f t="shared" si="1"/>
        <v>1000</v>
      </c>
      <c r="K62" s="31">
        <v>1000</v>
      </c>
    </row>
    <row r="63" spans="1:11" x14ac:dyDescent="0.25">
      <c r="A63" s="26" t="s">
        <v>127</v>
      </c>
      <c r="B63" s="26"/>
      <c r="C63" s="25" t="s">
        <v>205</v>
      </c>
      <c r="D63" s="26">
        <v>2767635.71</v>
      </c>
      <c r="E63" s="26"/>
      <c r="F63" s="26">
        <f t="shared" si="2"/>
        <v>2767635.71</v>
      </c>
      <c r="G63" s="30"/>
      <c r="H63" s="28"/>
      <c r="I63" s="29">
        <f t="shared" si="1"/>
        <v>2767635.71</v>
      </c>
      <c r="K63" s="31">
        <v>2767635.71</v>
      </c>
    </row>
    <row r="64" spans="1:11" x14ac:dyDescent="0.25">
      <c r="A64" s="16" t="s">
        <v>7</v>
      </c>
      <c r="B64" s="16" t="s">
        <v>129</v>
      </c>
      <c r="C64" s="16" t="s">
        <v>128</v>
      </c>
      <c r="D64" s="16">
        <v>3988.36</v>
      </c>
      <c r="E64" s="16"/>
      <c r="F64" s="16">
        <f t="shared" si="2"/>
        <v>3988.36</v>
      </c>
      <c r="G64" s="17"/>
      <c r="H64" s="14">
        <v>0</v>
      </c>
      <c r="I64" s="18">
        <f t="shared" si="1"/>
        <v>3988.36</v>
      </c>
      <c r="K64" s="33">
        <v>3988.36</v>
      </c>
    </row>
    <row r="65" spans="1:11" x14ac:dyDescent="0.25">
      <c r="A65" s="16" t="s">
        <v>7</v>
      </c>
      <c r="B65" s="16" t="s">
        <v>131</v>
      </c>
      <c r="C65" s="16" t="s">
        <v>132</v>
      </c>
      <c r="D65" s="16">
        <v>2250</v>
      </c>
      <c r="E65" s="16"/>
      <c r="F65" s="16">
        <f t="shared" si="2"/>
        <v>2250</v>
      </c>
      <c r="G65" s="17"/>
      <c r="H65" s="15"/>
      <c r="I65" s="18">
        <f t="shared" si="1"/>
        <v>2250</v>
      </c>
      <c r="K65" s="31">
        <v>2250</v>
      </c>
    </row>
    <row r="66" spans="1:11" x14ac:dyDescent="0.25">
      <c r="A66" s="16" t="s">
        <v>7</v>
      </c>
      <c r="B66" s="16" t="s">
        <v>133</v>
      </c>
      <c r="C66" s="16" t="s">
        <v>134</v>
      </c>
      <c r="D66" s="16">
        <v>379825.09</v>
      </c>
      <c r="E66" s="16"/>
      <c r="F66" s="16">
        <f t="shared" si="2"/>
        <v>379825.09</v>
      </c>
      <c r="G66" s="17"/>
      <c r="H66" s="15"/>
      <c r="I66" s="18">
        <f t="shared" si="1"/>
        <v>379825.09</v>
      </c>
      <c r="K66" s="31">
        <v>379825.09</v>
      </c>
    </row>
    <row r="67" spans="1:11" x14ac:dyDescent="0.25">
      <c r="A67" s="16" t="s">
        <v>7</v>
      </c>
      <c r="B67" s="16" t="s">
        <v>135</v>
      </c>
      <c r="C67" s="16" t="s">
        <v>136</v>
      </c>
      <c r="D67" s="16">
        <v>61250</v>
      </c>
      <c r="E67" s="16"/>
      <c r="F67" s="16">
        <f t="shared" si="2"/>
        <v>61250</v>
      </c>
      <c r="G67" s="17"/>
      <c r="H67" s="15"/>
      <c r="I67" s="18">
        <f t="shared" si="1"/>
        <v>61250</v>
      </c>
      <c r="K67" s="31">
        <v>61250</v>
      </c>
    </row>
    <row r="68" spans="1:11" x14ac:dyDescent="0.25">
      <c r="A68" s="16" t="s">
        <v>7</v>
      </c>
      <c r="B68" s="16" t="s">
        <v>137</v>
      </c>
      <c r="C68" s="16" t="s">
        <v>138</v>
      </c>
      <c r="D68" s="16">
        <v>179118.67</v>
      </c>
      <c r="E68" s="16"/>
      <c r="F68" s="16">
        <f t="shared" si="2"/>
        <v>179118.67</v>
      </c>
      <c r="G68" s="17"/>
      <c r="H68" s="15"/>
      <c r="I68" s="18">
        <f t="shared" si="1"/>
        <v>179118.67</v>
      </c>
      <c r="K68" s="31">
        <v>179118.67</v>
      </c>
    </row>
    <row r="69" spans="1:11" x14ac:dyDescent="0.25">
      <c r="A69" s="16" t="s">
        <v>7</v>
      </c>
      <c r="B69" s="16" t="s">
        <v>139</v>
      </c>
      <c r="C69" s="16" t="s">
        <v>140</v>
      </c>
      <c r="D69" s="16">
        <v>236203.4</v>
      </c>
      <c r="E69" s="16"/>
      <c r="F69" s="16">
        <f t="shared" si="2"/>
        <v>236203.4</v>
      </c>
      <c r="G69" s="17"/>
      <c r="H69" s="15"/>
      <c r="I69" s="18">
        <f t="shared" si="1"/>
        <v>236203.4</v>
      </c>
      <c r="K69" s="31">
        <v>236203.4</v>
      </c>
    </row>
    <row r="70" spans="1:11" x14ac:dyDescent="0.25">
      <c r="A70" s="16" t="s">
        <v>7</v>
      </c>
      <c r="B70" s="16" t="s">
        <v>141</v>
      </c>
      <c r="C70" s="16" t="s">
        <v>142</v>
      </c>
      <c r="D70" s="16">
        <v>1036069.53</v>
      </c>
      <c r="E70" s="16"/>
      <c r="F70" s="16">
        <f t="shared" si="2"/>
        <v>1036069.53</v>
      </c>
      <c r="G70" s="17"/>
      <c r="H70" s="15"/>
      <c r="I70" s="18">
        <f t="shared" si="1"/>
        <v>1036069.53</v>
      </c>
      <c r="K70" s="31">
        <v>1036069.53</v>
      </c>
    </row>
    <row r="71" spans="1:11" x14ac:dyDescent="0.25">
      <c r="A71" s="16" t="s">
        <v>7</v>
      </c>
      <c r="B71" s="16" t="s">
        <v>143</v>
      </c>
      <c r="C71" s="16" t="s">
        <v>144</v>
      </c>
      <c r="D71" s="16">
        <v>196500</v>
      </c>
      <c r="E71" s="16"/>
      <c r="F71" s="16">
        <f t="shared" si="2"/>
        <v>196500</v>
      </c>
      <c r="G71" s="17"/>
      <c r="H71" s="15"/>
      <c r="I71" s="18">
        <f t="shared" si="1"/>
        <v>196500</v>
      </c>
      <c r="K71" s="31">
        <v>196500</v>
      </c>
    </row>
    <row r="72" spans="1:11" x14ac:dyDescent="0.25">
      <c r="A72" s="16" t="s">
        <v>7</v>
      </c>
      <c r="B72" s="16" t="s">
        <v>145</v>
      </c>
      <c r="C72" s="16" t="s">
        <v>146</v>
      </c>
      <c r="D72" s="16">
        <v>118552.41</v>
      </c>
      <c r="E72" s="16"/>
      <c r="F72" s="16">
        <f t="shared" si="2"/>
        <v>118552.41</v>
      </c>
      <c r="G72" s="17"/>
      <c r="H72" s="15"/>
      <c r="I72" s="18">
        <f t="shared" ref="I72:I102" si="3">F72-H72</f>
        <v>118552.41</v>
      </c>
      <c r="K72" s="31">
        <v>118552.41</v>
      </c>
    </row>
    <row r="73" spans="1:11" x14ac:dyDescent="0.25">
      <c r="A73" s="16" t="s">
        <v>7</v>
      </c>
      <c r="B73" s="16" t="s">
        <v>147</v>
      </c>
      <c r="C73" s="16" t="s">
        <v>148</v>
      </c>
      <c r="D73" s="16">
        <v>22237.29</v>
      </c>
      <c r="E73" s="16"/>
      <c r="F73" s="16">
        <f t="shared" si="2"/>
        <v>22237.29</v>
      </c>
      <c r="G73" s="17"/>
      <c r="H73" s="15"/>
      <c r="I73" s="18">
        <f t="shared" si="3"/>
        <v>22237.29</v>
      </c>
      <c r="K73" s="31">
        <v>22237.29</v>
      </c>
    </row>
    <row r="74" spans="1:11" x14ac:dyDescent="0.25">
      <c r="A74" s="16" t="s">
        <v>7</v>
      </c>
      <c r="B74" s="16" t="s">
        <v>149</v>
      </c>
      <c r="C74" s="16" t="s">
        <v>150</v>
      </c>
      <c r="D74" s="16">
        <v>81538.52</v>
      </c>
      <c r="E74" s="16"/>
      <c r="F74" s="16">
        <f t="shared" si="2"/>
        <v>81538.52</v>
      </c>
      <c r="G74" s="17"/>
      <c r="H74" s="15"/>
      <c r="I74" s="18">
        <f t="shared" si="3"/>
        <v>81538.52</v>
      </c>
      <c r="K74" s="31">
        <v>81538.52</v>
      </c>
    </row>
    <row r="75" spans="1:11" x14ac:dyDescent="0.25">
      <c r="A75" s="16" t="s">
        <v>7</v>
      </c>
      <c r="B75" s="16" t="s">
        <v>151</v>
      </c>
      <c r="C75" s="16" t="s">
        <v>152</v>
      </c>
      <c r="D75" s="16">
        <v>85604.18</v>
      </c>
      <c r="E75" s="16"/>
      <c r="F75" s="16">
        <f t="shared" si="2"/>
        <v>85604.18</v>
      </c>
      <c r="G75" s="17"/>
      <c r="H75" s="15"/>
      <c r="I75" s="18">
        <f t="shared" si="3"/>
        <v>85604.18</v>
      </c>
      <c r="K75" s="31">
        <v>85604.18</v>
      </c>
    </row>
    <row r="76" spans="1:11" x14ac:dyDescent="0.25">
      <c r="A76" s="16" t="s">
        <v>7</v>
      </c>
      <c r="B76" s="16" t="s">
        <v>153</v>
      </c>
      <c r="C76" s="16" t="s">
        <v>154</v>
      </c>
      <c r="D76" s="16">
        <v>98470.3</v>
      </c>
      <c r="E76" s="16"/>
      <c r="F76" s="16">
        <f t="shared" si="2"/>
        <v>98470.3</v>
      </c>
      <c r="G76" s="17"/>
      <c r="H76" s="15"/>
      <c r="I76" s="18">
        <f t="shared" si="3"/>
        <v>98470.3</v>
      </c>
      <c r="K76" s="31">
        <v>98470.3</v>
      </c>
    </row>
    <row r="77" spans="1:11" x14ac:dyDescent="0.25">
      <c r="A77" s="16" t="s">
        <v>7</v>
      </c>
      <c r="B77" s="16" t="s">
        <v>155</v>
      </c>
      <c r="C77" s="16" t="s">
        <v>156</v>
      </c>
      <c r="D77" s="16">
        <v>260915.46</v>
      </c>
      <c r="E77" s="16"/>
      <c r="F77" s="16">
        <f t="shared" si="2"/>
        <v>260915.46</v>
      </c>
      <c r="G77" s="17"/>
      <c r="H77" s="14">
        <v>4237.29</v>
      </c>
      <c r="I77" s="18">
        <f t="shared" si="3"/>
        <v>256678.16999999998</v>
      </c>
      <c r="K77" s="31">
        <v>256678.16999999998</v>
      </c>
    </row>
    <row r="78" spans="1:11" x14ac:dyDescent="0.25">
      <c r="A78" s="16" t="s">
        <v>7</v>
      </c>
      <c r="B78" s="16" t="s">
        <v>157</v>
      </c>
      <c r="C78" s="16" t="s">
        <v>158</v>
      </c>
      <c r="D78" s="16">
        <v>5112.5</v>
      </c>
      <c r="E78" s="16"/>
      <c r="F78" s="16">
        <f t="shared" si="2"/>
        <v>5112.5</v>
      </c>
      <c r="G78" s="20"/>
      <c r="H78" s="15"/>
      <c r="I78" s="18">
        <f t="shared" si="3"/>
        <v>5112.5</v>
      </c>
      <c r="K78" s="31">
        <v>5112.5</v>
      </c>
    </row>
    <row r="79" spans="1:11" x14ac:dyDescent="0.25">
      <c r="A79" s="26" t="s">
        <v>159</v>
      </c>
      <c r="B79" s="26" t="s">
        <v>159</v>
      </c>
      <c r="C79" s="25" t="s">
        <v>160</v>
      </c>
      <c r="D79" s="26">
        <v>2388718.15</v>
      </c>
      <c r="E79" s="26"/>
      <c r="F79" s="26">
        <f t="shared" si="2"/>
        <v>2388718.15</v>
      </c>
      <c r="G79" s="30"/>
      <c r="H79" s="28"/>
      <c r="I79" s="29">
        <f t="shared" si="3"/>
        <v>2388718.15</v>
      </c>
      <c r="K79" s="31">
        <v>2388718.15</v>
      </c>
    </row>
    <row r="80" spans="1:11" x14ac:dyDescent="0.25">
      <c r="A80" s="16" t="s">
        <v>7</v>
      </c>
      <c r="B80" s="16" t="s">
        <v>161</v>
      </c>
      <c r="C80" s="16" t="s">
        <v>162</v>
      </c>
      <c r="D80" s="16">
        <v>38148.15</v>
      </c>
      <c r="E80" s="16"/>
      <c r="F80" s="16">
        <f t="shared" si="2"/>
        <v>38148.15</v>
      </c>
      <c r="G80" s="17"/>
      <c r="H80" s="15"/>
      <c r="I80" s="18">
        <f t="shared" si="3"/>
        <v>38148.15</v>
      </c>
      <c r="K80" s="31">
        <v>38148.15</v>
      </c>
    </row>
    <row r="81" spans="1:11" x14ac:dyDescent="0.25">
      <c r="A81" s="16" t="s">
        <v>7</v>
      </c>
      <c r="B81" s="16" t="s">
        <v>163</v>
      </c>
      <c r="C81" s="16" t="s">
        <v>164</v>
      </c>
      <c r="D81" s="16">
        <v>98580.800000000003</v>
      </c>
      <c r="E81" s="16"/>
      <c r="F81" s="16">
        <f t="shared" si="2"/>
        <v>98580.800000000003</v>
      </c>
      <c r="G81" s="17"/>
      <c r="H81" s="15"/>
      <c r="I81" s="18">
        <f t="shared" si="3"/>
        <v>98580.800000000003</v>
      </c>
      <c r="K81" s="31">
        <v>98580.800000000003</v>
      </c>
    </row>
    <row r="82" spans="1:11" x14ac:dyDescent="0.25">
      <c r="A82" s="16" t="s">
        <v>7</v>
      </c>
      <c r="B82" s="16" t="s">
        <v>165</v>
      </c>
      <c r="C82" s="16" t="s">
        <v>166</v>
      </c>
      <c r="D82" s="16">
        <v>211471.13</v>
      </c>
      <c r="E82" s="16"/>
      <c r="F82" s="16">
        <f t="shared" ref="F82:F91" si="4">D82+E82</f>
        <v>211471.13</v>
      </c>
      <c r="G82" s="17"/>
      <c r="H82" s="15"/>
      <c r="I82" s="18">
        <f t="shared" si="3"/>
        <v>211471.13</v>
      </c>
      <c r="J82" s="4"/>
      <c r="K82" s="32">
        <v>211471.13</v>
      </c>
    </row>
    <row r="83" spans="1:11" x14ac:dyDescent="0.25">
      <c r="A83" s="16" t="s">
        <v>7</v>
      </c>
      <c r="B83" s="16" t="s">
        <v>167</v>
      </c>
      <c r="C83" s="16" t="s">
        <v>168</v>
      </c>
      <c r="D83" s="16">
        <v>259180.3</v>
      </c>
      <c r="E83" s="16"/>
      <c r="F83" s="16">
        <f t="shared" si="4"/>
        <v>259180.3</v>
      </c>
      <c r="G83" s="17"/>
      <c r="H83" s="15"/>
      <c r="I83" s="18">
        <f t="shared" si="3"/>
        <v>259180.3</v>
      </c>
      <c r="K83" s="31">
        <v>259180.3</v>
      </c>
    </row>
    <row r="84" spans="1:11" x14ac:dyDescent="0.25">
      <c r="A84" s="16" t="s">
        <v>7</v>
      </c>
      <c r="B84" s="16" t="s">
        <v>169</v>
      </c>
      <c r="C84" s="16" t="s">
        <v>170</v>
      </c>
      <c r="D84" s="16">
        <v>112829.63</v>
      </c>
      <c r="E84" s="16"/>
      <c r="F84" s="16">
        <f t="shared" si="4"/>
        <v>112829.63</v>
      </c>
      <c r="G84" s="17"/>
      <c r="H84" s="15"/>
      <c r="I84" s="18">
        <f t="shared" si="3"/>
        <v>112829.63</v>
      </c>
      <c r="K84" s="31">
        <v>112829.63</v>
      </c>
    </row>
    <row r="85" spans="1:11" x14ac:dyDescent="0.25">
      <c r="A85" s="16" t="s">
        <v>7</v>
      </c>
      <c r="B85" s="16" t="s">
        <v>171</v>
      </c>
      <c r="C85" s="16" t="s">
        <v>172</v>
      </c>
      <c r="D85" s="16">
        <v>52000</v>
      </c>
      <c r="E85" s="16"/>
      <c r="F85" s="16">
        <f t="shared" si="4"/>
        <v>52000</v>
      </c>
      <c r="G85" s="17"/>
      <c r="H85" s="15"/>
      <c r="I85" s="18">
        <f t="shared" si="3"/>
        <v>52000</v>
      </c>
      <c r="K85" s="31">
        <v>52000</v>
      </c>
    </row>
    <row r="86" spans="1:11" x14ac:dyDescent="0.25">
      <c r="A86" s="16" t="s">
        <v>7</v>
      </c>
      <c r="B86" s="16" t="s">
        <v>173</v>
      </c>
      <c r="C86" s="16" t="s">
        <v>174</v>
      </c>
      <c r="D86" s="16">
        <v>64555.9</v>
      </c>
      <c r="E86" s="16"/>
      <c r="F86" s="16">
        <f t="shared" si="4"/>
        <v>64555.9</v>
      </c>
      <c r="G86" s="17"/>
      <c r="H86" s="15"/>
      <c r="I86" s="18">
        <f t="shared" si="3"/>
        <v>64555.9</v>
      </c>
      <c r="K86" s="31">
        <v>64555.9</v>
      </c>
    </row>
    <row r="87" spans="1:11" x14ac:dyDescent="0.25">
      <c r="A87" s="16" t="s">
        <v>7</v>
      </c>
      <c r="B87" s="16" t="s">
        <v>175</v>
      </c>
      <c r="C87" s="16" t="s">
        <v>176</v>
      </c>
      <c r="D87" s="16">
        <v>4875</v>
      </c>
      <c r="E87" s="16"/>
      <c r="F87" s="16">
        <f t="shared" si="4"/>
        <v>4875</v>
      </c>
      <c r="G87" s="17"/>
      <c r="H87" s="15"/>
      <c r="I87" s="18">
        <f t="shared" si="3"/>
        <v>4875</v>
      </c>
      <c r="K87" s="31">
        <v>4875</v>
      </c>
    </row>
    <row r="88" spans="1:11" x14ac:dyDescent="0.25">
      <c r="A88" s="16" t="s">
        <v>7</v>
      </c>
      <c r="B88" s="16" t="s">
        <v>177</v>
      </c>
      <c r="C88" s="16" t="s">
        <v>178</v>
      </c>
      <c r="D88" s="16">
        <v>6597.68</v>
      </c>
      <c r="E88" s="16"/>
      <c r="F88" s="16">
        <f t="shared" si="4"/>
        <v>6597.68</v>
      </c>
      <c r="G88" s="17"/>
      <c r="H88" s="15"/>
      <c r="I88" s="18">
        <f t="shared" si="3"/>
        <v>6597.68</v>
      </c>
      <c r="K88" s="31">
        <v>6597.68</v>
      </c>
    </row>
    <row r="89" spans="1:11" x14ac:dyDescent="0.25">
      <c r="A89" s="16" t="s">
        <v>7</v>
      </c>
      <c r="B89" s="16" t="s">
        <v>179</v>
      </c>
      <c r="C89" s="16" t="s">
        <v>180</v>
      </c>
      <c r="D89" s="16">
        <v>8106.5</v>
      </c>
      <c r="E89" s="16"/>
      <c r="F89" s="16">
        <f t="shared" si="4"/>
        <v>8106.5</v>
      </c>
      <c r="G89" s="17"/>
      <c r="H89" s="15"/>
      <c r="I89" s="18">
        <f t="shared" si="3"/>
        <v>8106.5</v>
      </c>
      <c r="K89" s="31">
        <v>8106.5</v>
      </c>
    </row>
    <row r="90" spans="1:11" x14ac:dyDescent="0.25">
      <c r="A90" s="16" t="s">
        <v>7</v>
      </c>
      <c r="B90" s="16" t="s">
        <v>181</v>
      </c>
      <c r="C90" s="16" t="s">
        <v>182</v>
      </c>
      <c r="D90" s="16">
        <v>133320</v>
      </c>
      <c r="E90" s="16"/>
      <c r="F90" s="16">
        <f t="shared" si="4"/>
        <v>133320</v>
      </c>
      <c r="G90" s="17"/>
      <c r="H90" s="15"/>
      <c r="I90" s="18">
        <f t="shared" si="3"/>
        <v>133320</v>
      </c>
      <c r="K90" s="31">
        <v>133320</v>
      </c>
    </row>
    <row r="91" spans="1:11" x14ac:dyDescent="0.25">
      <c r="A91" s="22" t="s">
        <v>7</v>
      </c>
      <c r="B91" s="22" t="s">
        <v>183</v>
      </c>
      <c r="C91" s="22" t="s">
        <v>184</v>
      </c>
      <c r="D91" s="22">
        <v>49000</v>
      </c>
      <c r="E91" s="22"/>
      <c r="F91" s="16">
        <f t="shared" si="4"/>
        <v>49000</v>
      </c>
      <c r="G91" s="15"/>
      <c r="H91" s="15"/>
      <c r="I91" s="18">
        <f t="shared" si="3"/>
        <v>49000</v>
      </c>
      <c r="K91" s="31">
        <v>49000</v>
      </c>
    </row>
    <row r="92" spans="1:11" x14ac:dyDescent="0.25">
      <c r="A92" s="22" t="s">
        <v>7</v>
      </c>
      <c r="B92" s="22" t="s">
        <v>185</v>
      </c>
      <c r="C92" s="22" t="s">
        <v>186</v>
      </c>
      <c r="D92" s="22">
        <v>128450</v>
      </c>
      <c r="E92" s="22"/>
      <c r="F92" s="16">
        <f t="shared" ref="F92:F102" si="5">D92+E92</f>
        <v>128450</v>
      </c>
      <c r="G92" s="15"/>
      <c r="H92" s="15"/>
      <c r="I92" s="18">
        <f t="shared" si="3"/>
        <v>128450</v>
      </c>
      <c r="K92" s="31">
        <v>128450</v>
      </c>
    </row>
    <row r="93" spans="1:11" x14ac:dyDescent="0.25">
      <c r="A93" s="22" t="s">
        <v>7</v>
      </c>
      <c r="B93" s="22" t="s">
        <v>187</v>
      </c>
      <c r="C93" s="22" t="s">
        <v>188</v>
      </c>
      <c r="D93" s="22">
        <v>3450</v>
      </c>
      <c r="E93" s="22"/>
      <c r="F93" s="16">
        <f t="shared" si="5"/>
        <v>3450</v>
      </c>
      <c r="G93" s="15"/>
      <c r="H93" s="15"/>
      <c r="I93" s="18">
        <f t="shared" si="3"/>
        <v>3450</v>
      </c>
      <c r="K93" s="31">
        <v>3450</v>
      </c>
    </row>
    <row r="94" spans="1:11" x14ac:dyDescent="0.25">
      <c r="A94" s="22" t="s">
        <v>7</v>
      </c>
      <c r="B94" s="22" t="s">
        <v>189</v>
      </c>
      <c r="C94" s="22" t="s">
        <v>190</v>
      </c>
      <c r="D94" s="22">
        <v>97195</v>
      </c>
      <c r="E94" s="22"/>
      <c r="F94" s="16">
        <f t="shared" si="5"/>
        <v>97195</v>
      </c>
      <c r="G94" s="15"/>
      <c r="H94" s="15"/>
      <c r="I94" s="18">
        <f t="shared" si="3"/>
        <v>97195</v>
      </c>
      <c r="K94" s="31">
        <v>97195</v>
      </c>
    </row>
    <row r="95" spans="1:11" x14ac:dyDescent="0.25">
      <c r="A95" s="14" t="s">
        <v>7</v>
      </c>
      <c r="B95" s="14" t="s">
        <v>191</v>
      </c>
      <c r="C95" s="14" t="s">
        <v>192</v>
      </c>
      <c r="D95" s="14">
        <v>29677.53</v>
      </c>
      <c r="E95" s="14"/>
      <c r="F95" s="16">
        <f t="shared" si="5"/>
        <v>29677.53</v>
      </c>
      <c r="G95" s="15"/>
      <c r="H95" s="14">
        <v>4000</v>
      </c>
      <c r="I95" s="18">
        <f t="shared" si="3"/>
        <v>25677.53</v>
      </c>
      <c r="K95" s="31">
        <v>25677.53</v>
      </c>
    </row>
    <row r="96" spans="1:11" x14ac:dyDescent="0.25">
      <c r="A96" s="14" t="s">
        <v>7</v>
      </c>
      <c r="B96" s="14" t="s">
        <v>193</v>
      </c>
      <c r="C96" s="14" t="s">
        <v>194</v>
      </c>
      <c r="D96" s="14">
        <v>30537</v>
      </c>
      <c r="E96" s="14"/>
      <c r="F96" s="16">
        <f t="shared" si="5"/>
        <v>30537</v>
      </c>
      <c r="G96" s="15"/>
      <c r="H96" s="15"/>
      <c r="I96" s="18">
        <f t="shared" si="3"/>
        <v>30537</v>
      </c>
      <c r="K96" s="31">
        <v>30537</v>
      </c>
    </row>
    <row r="97" spans="1:11" x14ac:dyDescent="0.25">
      <c r="A97" s="14" t="s">
        <v>7</v>
      </c>
      <c r="B97" s="14" t="s">
        <v>195</v>
      </c>
      <c r="C97" s="14" t="s">
        <v>196</v>
      </c>
      <c r="D97" s="14">
        <v>4875</v>
      </c>
      <c r="E97" s="14"/>
      <c r="F97" s="16">
        <f t="shared" si="5"/>
        <v>4875</v>
      </c>
      <c r="G97" s="15"/>
      <c r="H97" s="15"/>
      <c r="I97" s="18">
        <f t="shared" si="3"/>
        <v>4875</v>
      </c>
      <c r="K97" s="31">
        <v>4875</v>
      </c>
    </row>
    <row r="98" spans="1:11" x14ac:dyDescent="0.25">
      <c r="A98" s="14" t="s">
        <v>7</v>
      </c>
      <c r="B98" s="14" t="s">
        <v>197</v>
      </c>
      <c r="C98" s="14" t="s">
        <v>198</v>
      </c>
      <c r="D98" s="14">
        <v>967031.49</v>
      </c>
      <c r="E98" s="14"/>
      <c r="F98" s="16">
        <f t="shared" si="5"/>
        <v>967031.49</v>
      </c>
      <c r="G98" s="15"/>
      <c r="H98" s="15"/>
      <c r="I98" s="18">
        <f t="shared" si="3"/>
        <v>967031.49</v>
      </c>
      <c r="K98" s="31">
        <v>967031.49</v>
      </c>
    </row>
    <row r="99" spans="1:11" x14ac:dyDescent="0.25">
      <c r="A99" s="14" t="s">
        <v>7</v>
      </c>
      <c r="B99" s="14" t="s">
        <v>199</v>
      </c>
      <c r="C99" s="14" t="s">
        <v>200</v>
      </c>
      <c r="D99" s="14">
        <v>81059.259999999995</v>
      </c>
      <c r="E99" s="14"/>
      <c r="F99" s="16">
        <f t="shared" si="5"/>
        <v>81059.259999999995</v>
      </c>
      <c r="G99" s="15"/>
      <c r="H99" s="14">
        <v>2000</v>
      </c>
      <c r="I99" s="18">
        <f t="shared" si="3"/>
        <v>79059.259999999995</v>
      </c>
      <c r="K99" s="31">
        <v>79059.259999999995</v>
      </c>
    </row>
    <row r="100" spans="1:11" x14ac:dyDescent="0.25">
      <c r="A100" s="14" t="s">
        <v>7</v>
      </c>
      <c r="B100" s="14" t="s">
        <v>201</v>
      </c>
      <c r="C100" s="14" t="s">
        <v>202</v>
      </c>
      <c r="D100" s="14">
        <v>7777.78</v>
      </c>
      <c r="E100" s="14"/>
      <c r="F100" s="16">
        <f t="shared" si="5"/>
        <v>7777.78</v>
      </c>
      <c r="G100" s="15"/>
      <c r="H100" s="15"/>
      <c r="I100" s="18">
        <f t="shared" si="3"/>
        <v>7777.78</v>
      </c>
      <c r="K100" s="31">
        <v>7777.78</v>
      </c>
    </row>
    <row r="101" spans="1:11" ht="10.5" customHeight="1" x14ac:dyDescent="0.25">
      <c r="A101" s="15"/>
      <c r="B101" s="15"/>
      <c r="C101" s="15"/>
      <c r="D101" s="15"/>
      <c r="E101" s="15"/>
      <c r="F101" s="16">
        <f t="shared" si="5"/>
        <v>0</v>
      </c>
      <c r="G101" s="15"/>
      <c r="H101" s="15"/>
      <c r="I101" s="18">
        <f t="shared" si="3"/>
        <v>0</v>
      </c>
      <c r="K101" s="31">
        <v>0</v>
      </c>
    </row>
    <row r="102" spans="1:11" x14ac:dyDescent="0.25">
      <c r="A102" s="15"/>
      <c r="B102" s="15"/>
      <c r="C102" s="25" t="s">
        <v>203</v>
      </c>
      <c r="D102" s="23">
        <v>36991458.43</v>
      </c>
      <c r="E102" s="24">
        <f>E25+E52+E56+E61</f>
        <v>34443.479999999996</v>
      </c>
      <c r="F102" s="16">
        <f t="shared" si="5"/>
        <v>37025901.909999996</v>
      </c>
      <c r="G102" s="14">
        <f>G8+G11+G16+G21+G24+G28+G32+G36+G42+G45+G50+G54+G62+F63+F79+G55</f>
        <v>37025901.909999996</v>
      </c>
      <c r="H102" s="14">
        <f>SUM(H8:H101)</f>
        <v>707330.74</v>
      </c>
      <c r="I102" s="18">
        <f t="shared" si="3"/>
        <v>36318571.169999994</v>
      </c>
      <c r="K102" s="31">
        <v>36312721.139999993</v>
      </c>
    </row>
    <row r="104" spans="1:11" x14ac:dyDescent="0.25">
      <c r="F104" s="11">
        <f>F102-G102</f>
        <v>0</v>
      </c>
    </row>
    <row r="106" spans="1:11" x14ac:dyDescent="0.25">
      <c r="G106" s="6">
        <f>G102-H102</f>
        <v>36318571.169999994</v>
      </c>
    </row>
  </sheetData>
  <mergeCells count="13">
    <mergeCell ref="A1:D1"/>
    <mergeCell ref="A2:B2"/>
    <mergeCell ref="G8:G9"/>
    <mergeCell ref="G11:G14"/>
    <mergeCell ref="G42:G43"/>
    <mergeCell ref="G45:G48"/>
    <mergeCell ref="G50:G52"/>
    <mergeCell ref="G16:G19"/>
    <mergeCell ref="G21:G22"/>
    <mergeCell ref="G24:G26"/>
    <mergeCell ref="G28:G30"/>
    <mergeCell ref="G32:G34"/>
    <mergeCell ref="G36:G40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75" workbookViewId="0">
      <selection activeCell="J104" sqref="J104"/>
    </sheetView>
  </sheetViews>
  <sheetFormatPr defaultRowHeight="15" x14ac:dyDescent="0.25"/>
  <cols>
    <col min="2" max="2" width="9.7109375" customWidth="1"/>
    <col min="3" max="3" width="17.42578125" customWidth="1"/>
    <col min="4" max="5" width="13.85546875" customWidth="1"/>
    <col min="6" max="6" width="13" customWidth="1"/>
    <col min="7" max="7" width="11" customWidth="1"/>
    <col min="8" max="8" width="15.7109375" customWidth="1"/>
    <col min="10" max="10" width="18.85546875" customWidth="1"/>
    <col min="11" max="11" width="13.5703125" customWidth="1"/>
    <col min="12" max="12" width="15.5703125" bestFit="1" customWidth="1"/>
  </cols>
  <sheetData>
    <row r="1" spans="1:11" x14ac:dyDescent="0.25">
      <c r="B1" s="12"/>
      <c r="C1" s="12"/>
      <c r="D1" s="10" t="s">
        <v>206</v>
      </c>
      <c r="E1" s="10" t="s">
        <v>207</v>
      </c>
      <c r="F1" s="10" t="s">
        <v>208</v>
      </c>
      <c r="G1" s="13" t="s">
        <v>209</v>
      </c>
      <c r="H1" s="13" t="s">
        <v>210</v>
      </c>
      <c r="J1" s="13" t="s">
        <v>210</v>
      </c>
    </row>
    <row r="2" spans="1:11" x14ac:dyDescent="0.25">
      <c r="B2" s="14" t="s">
        <v>7</v>
      </c>
      <c r="C2" s="14" t="s">
        <v>8</v>
      </c>
      <c r="D2" s="14">
        <v>36991458.43</v>
      </c>
      <c r="E2" s="14"/>
      <c r="F2" s="14"/>
      <c r="G2" s="15"/>
      <c r="H2" s="15"/>
    </row>
    <row r="3" spans="1:11" x14ac:dyDescent="0.25">
      <c r="B3" s="14" t="s">
        <v>7</v>
      </c>
      <c r="C3" s="14" t="s">
        <v>10</v>
      </c>
      <c r="D3" s="14">
        <v>36991458.43</v>
      </c>
      <c r="E3" s="14"/>
      <c r="F3" s="14"/>
      <c r="G3" s="15"/>
      <c r="H3" s="15"/>
    </row>
    <row r="4" spans="1:11" x14ac:dyDescent="0.25">
      <c r="B4" s="14" t="s">
        <v>7</v>
      </c>
      <c r="C4" s="14" t="s">
        <v>12</v>
      </c>
      <c r="D4" s="14">
        <v>36991458.43</v>
      </c>
      <c r="E4" s="14"/>
      <c r="F4" s="14"/>
      <c r="G4" s="15"/>
      <c r="H4" s="15"/>
    </row>
    <row r="5" spans="1:11" x14ac:dyDescent="0.25">
      <c r="A5">
        <v>1</v>
      </c>
      <c r="B5" s="34" t="s">
        <v>13</v>
      </c>
      <c r="C5" s="34" t="s">
        <v>14</v>
      </c>
      <c r="D5" s="34">
        <v>1401916.43</v>
      </c>
      <c r="E5" s="34"/>
      <c r="F5" s="35">
        <f t="shared" ref="F5:F22" si="0">D5+E5</f>
        <v>1401916.43</v>
      </c>
      <c r="G5" s="36"/>
      <c r="H5" s="37">
        <f>SUM(H6:H7)</f>
        <v>1398305.32</v>
      </c>
      <c r="I5" s="38"/>
      <c r="J5" s="39">
        <v>1398305.32</v>
      </c>
      <c r="K5" s="59">
        <f>H5-J5</f>
        <v>0</v>
      </c>
    </row>
    <row r="6" spans="1:11" x14ac:dyDescent="0.25">
      <c r="B6" s="40" t="s">
        <v>15</v>
      </c>
      <c r="C6" s="40" t="s">
        <v>16</v>
      </c>
      <c r="D6" s="40">
        <v>795397.31</v>
      </c>
      <c r="E6" s="40"/>
      <c r="F6" s="40">
        <f t="shared" si="0"/>
        <v>795397.31</v>
      </c>
      <c r="G6" s="41">
        <v>3611.11</v>
      </c>
      <c r="H6" s="42">
        <f t="shared" ref="H6:H20" si="1">F6-G6</f>
        <v>791786.20000000007</v>
      </c>
      <c r="I6" s="38"/>
      <c r="J6" s="39">
        <v>791786.20000000007</v>
      </c>
      <c r="K6" s="59">
        <f t="shared" ref="K6:K69" si="2">H6-J6</f>
        <v>0</v>
      </c>
    </row>
    <row r="7" spans="1:11" x14ac:dyDescent="0.25">
      <c r="B7" s="40" t="s">
        <v>17</v>
      </c>
      <c r="C7" s="40" t="s">
        <v>18</v>
      </c>
      <c r="D7" s="40">
        <v>606519.12</v>
      </c>
      <c r="E7" s="40"/>
      <c r="F7" s="40">
        <f t="shared" si="0"/>
        <v>606519.12</v>
      </c>
      <c r="G7" s="43"/>
      <c r="H7" s="42">
        <f t="shared" si="1"/>
        <v>606519.12</v>
      </c>
      <c r="I7" s="38"/>
      <c r="J7" s="39">
        <v>606519.12</v>
      </c>
      <c r="K7" s="59">
        <f t="shared" si="2"/>
        <v>0</v>
      </c>
    </row>
    <row r="8" spans="1:11" x14ac:dyDescent="0.25">
      <c r="A8">
        <v>2</v>
      </c>
      <c r="B8" s="34" t="s">
        <v>19</v>
      </c>
      <c r="C8" s="34" t="s">
        <v>20</v>
      </c>
      <c r="D8" s="34">
        <v>1212976.94</v>
      </c>
      <c r="E8" s="34"/>
      <c r="F8" s="35">
        <f t="shared" si="0"/>
        <v>1212976.94</v>
      </c>
      <c r="G8" s="36"/>
      <c r="H8" s="37">
        <f t="shared" si="1"/>
        <v>1212976.94</v>
      </c>
      <c r="I8" s="38"/>
      <c r="J8" s="39">
        <v>1212976.94</v>
      </c>
      <c r="K8" s="59">
        <f t="shared" si="2"/>
        <v>0</v>
      </c>
    </row>
    <row r="9" spans="1:11" x14ac:dyDescent="0.25">
      <c r="B9" s="40" t="s">
        <v>21</v>
      </c>
      <c r="C9" s="40" t="s">
        <v>22</v>
      </c>
      <c r="D9" s="40">
        <v>4900</v>
      </c>
      <c r="E9" s="40"/>
      <c r="F9" s="40">
        <f t="shared" si="0"/>
        <v>4900</v>
      </c>
      <c r="G9" s="43"/>
      <c r="H9" s="42">
        <f t="shared" si="1"/>
        <v>4900</v>
      </c>
      <c r="I9" s="38"/>
      <c r="J9" s="39">
        <v>4900</v>
      </c>
      <c r="K9" s="59">
        <f t="shared" si="2"/>
        <v>0</v>
      </c>
    </row>
    <row r="10" spans="1:11" x14ac:dyDescent="0.25">
      <c r="B10" s="40" t="s">
        <v>23</v>
      </c>
      <c r="C10" s="40" t="s">
        <v>24</v>
      </c>
      <c r="D10" s="40">
        <v>434371.19</v>
      </c>
      <c r="E10" s="40"/>
      <c r="F10" s="40">
        <f t="shared" si="0"/>
        <v>434371.19</v>
      </c>
      <c r="G10" s="43"/>
      <c r="H10" s="42">
        <f t="shared" si="1"/>
        <v>434371.19</v>
      </c>
      <c r="I10" s="38"/>
      <c r="J10" s="39">
        <v>434371.19</v>
      </c>
      <c r="K10" s="59">
        <f t="shared" si="2"/>
        <v>0</v>
      </c>
    </row>
    <row r="11" spans="1:11" x14ac:dyDescent="0.25">
      <c r="B11" s="40" t="s">
        <v>25</v>
      </c>
      <c r="C11" s="40" t="s">
        <v>26</v>
      </c>
      <c r="D11" s="40">
        <v>651932.19999999995</v>
      </c>
      <c r="E11" s="40"/>
      <c r="F11" s="40">
        <f t="shared" si="0"/>
        <v>651932.19999999995</v>
      </c>
      <c r="G11" s="43"/>
      <c r="H11" s="42">
        <f t="shared" si="1"/>
        <v>651932.19999999995</v>
      </c>
      <c r="I11" s="38"/>
      <c r="J11" s="39">
        <v>651932.19999999995</v>
      </c>
      <c r="K11" s="59">
        <f t="shared" si="2"/>
        <v>0</v>
      </c>
    </row>
    <row r="12" spans="1:11" x14ac:dyDescent="0.25">
      <c r="B12" s="40" t="s">
        <v>27</v>
      </c>
      <c r="C12" s="40" t="s">
        <v>28</v>
      </c>
      <c r="D12" s="40">
        <v>121773.55</v>
      </c>
      <c r="E12" s="40"/>
      <c r="F12" s="40">
        <f t="shared" si="0"/>
        <v>121773.55</v>
      </c>
      <c r="G12" s="43"/>
      <c r="H12" s="42">
        <f t="shared" si="1"/>
        <v>121773.55</v>
      </c>
      <c r="I12" s="38"/>
      <c r="J12" s="39">
        <v>121773.55</v>
      </c>
      <c r="K12" s="59">
        <f t="shared" si="2"/>
        <v>0</v>
      </c>
    </row>
    <row r="13" spans="1:11" x14ac:dyDescent="0.25">
      <c r="A13">
        <v>3</v>
      </c>
      <c r="B13" s="35" t="s">
        <v>29</v>
      </c>
      <c r="C13" s="34" t="s">
        <v>30</v>
      </c>
      <c r="D13" s="34">
        <v>804217.81</v>
      </c>
      <c r="E13" s="34"/>
      <c r="F13" s="35">
        <f t="shared" si="0"/>
        <v>804217.81</v>
      </c>
      <c r="G13" s="36"/>
      <c r="H13" s="37">
        <f t="shared" si="1"/>
        <v>804217.81</v>
      </c>
      <c r="I13" s="38"/>
      <c r="J13" s="39">
        <v>804217.81</v>
      </c>
      <c r="K13" s="59">
        <f t="shared" si="2"/>
        <v>0</v>
      </c>
    </row>
    <row r="14" spans="1:11" x14ac:dyDescent="0.25">
      <c r="B14" s="40" t="s">
        <v>31</v>
      </c>
      <c r="C14" s="40" t="s">
        <v>32</v>
      </c>
      <c r="D14" s="40">
        <v>10372.89</v>
      </c>
      <c r="E14" s="40"/>
      <c r="F14" s="40">
        <f t="shared" si="0"/>
        <v>10372.89</v>
      </c>
      <c r="G14" s="43"/>
      <c r="H14" s="42">
        <f t="shared" si="1"/>
        <v>10372.89</v>
      </c>
      <c r="I14" s="38"/>
      <c r="J14" s="39">
        <v>10372.89</v>
      </c>
      <c r="K14" s="59">
        <f t="shared" si="2"/>
        <v>0</v>
      </c>
    </row>
    <row r="15" spans="1:11" x14ac:dyDescent="0.25">
      <c r="B15" s="40" t="s">
        <v>33</v>
      </c>
      <c r="C15" s="40" t="s">
        <v>34</v>
      </c>
      <c r="D15" s="40">
        <v>775105.94</v>
      </c>
      <c r="E15" s="40"/>
      <c r="F15" s="40">
        <f t="shared" si="0"/>
        <v>775105.94</v>
      </c>
      <c r="G15" s="43"/>
      <c r="H15" s="42">
        <f t="shared" si="1"/>
        <v>775105.94</v>
      </c>
      <c r="I15" s="38"/>
      <c r="J15" s="39">
        <v>775105.94</v>
      </c>
      <c r="K15" s="59">
        <f t="shared" si="2"/>
        <v>0</v>
      </c>
    </row>
    <row r="16" spans="1:11" x14ac:dyDescent="0.25">
      <c r="B16" s="40" t="s">
        <v>35</v>
      </c>
      <c r="C16" s="40" t="s">
        <v>36</v>
      </c>
      <c r="D16" s="40">
        <v>9416.9500000000007</v>
      </c>
      <c r="E16" s="40"/>
      <c r="F16" s="40">
        <f t="shared" si="0"/>
        <v>9416.9500000000007</v>
      </c>
      <c r="G16" s="43"/>
      <c r="H16" s="42">
        <f t="shared" si="1"/>
        <v>9416.9500000000007</v>
      </c>
      <c r="I16" s="38"/>
      <c r="J16" s="39">
        <v>9416.9500000000007</v>
      </c>
      <c r="K16" s="59">
        <f t="shared" si="2"/>
        <v>0</v>
      </c>
    </row>
    <row r="17" spans="1:11" x14ac:dyDescent="0.25">
      <c r="B17" s="40" t="s">
        <v>37</v>
      </c>
      <c r="C17" s="40" t="s">
        <v>38</v>
      </c>
      <c r="D17" s="40">
        <v>9322.0300000000007</v>
      </c>
      <c r="E17" s="40"/>
      <c r="F17" s="40">
        <f t="shared" si="0"/>
        <v>9322.0300000000007</v>
      </c>
      <c r="G17" s="43"/>
      <c r="H17" s="42">
        <f t="shared" si="1"/>
        <v>9322.0300000000007</v>
      </c>
      <c r="I17" s="38"/>
      <c r="J17" s="39">
        <v>9322.0300000000007</v>
      </c>
      <c r="K17" s="59">
        <f t="shared" si="2"/>
        <v>0</v>
      </c>
    </row>
    <row r="18" spans="1:11" x14ac:dyDescent="0.25">
      <c r="A18">
        <v>4</v>
      </c>
      <c r="B18" s="35" t="s">
        <v>45</v>
      </c>
      <c r="C18" s="34" t="s">
        <v>40</v>
      </c>
      <c r="D18" s="34">
        <v>1552003.24</v>
      </c>
      <c r="E18" s="34"/>
      <c r="F18" s="35">
        <f t="shared" si="0"/>
        <v>1552003.24</v>
      </c>
      <c r="G18" s="36"/>
      <c r="H18" s="37">
        <f t="shared" si="1"/>
        <v>1552003.24</v>
      </c>
      <c r="I18" s="38"/>
      <c r="J18" s="39">
        <v>1552003.24</v>
      </c>
      <c r="K18" s="59">
        <f t="shared" si="2"/>
        <v>0</v>
      </c>
    </row>
    <row r="19" spans="1:11" x14ac:dyDescent="0.25">
      <c r="B19" s="40" t="s">
        <v>41</v>
      </c>
      <c r="C19" s="40" t="s">
        <v>42</v>
      </c>
      <c r="D19" s="40">
        <v>941758.29</v>
      </c>
      <c r="E19" s="40"/>
      <c r="F19" s="40">
        <f t="shared" si="0"/>
        <v>941758.29</v>
      </c>
      <c r="G19" s="43"/>
      <c r="H19" s="42">
        <f t="shared" si="1"/>
        <v>941758.29</v>
      </c>
      <c r="I19" s="38"/>
      <c r="J19" s="39">
        <v>941758.29</v>
      </c>
      <c r="K19" s="59">
        <f t="shared" si="2"/>
        <v>0</v>
      </c>
    </row>
    <row r="20" spans="1:11" x14ac:dyDescent="0.25">
      <c r="B20" s="40" t="s">
        <v>43</v>
      </c>
      <c r="C20" s="40" t="s">
        <v>44</v>
      </c>
      <c r="D20" s="40">
        <v>610244.94999999995</v>
      </c>
      <c r="E20" s="40"/>
      <c r="F20" s="40">
        <f t="shared" si="0"/>
        <v>610244.94999999995</v>
      </c>
      <c r="G20" s="43"/>
      <c r="H20" s="42">
        <f t="shared" si="1"/>
        <v>610244.94999999995</v>
      </c>
      <c r="I20" s="38"/>
      <c r="J20" s="39">
        <v>610244.94999999995</v>
      </c>
      <c r="K20" s="59">
        <f t="shared" si="2"/>
        <v>0</v>
      </c>
    </row>
    <row r="21" spans="1:11" x14ac:dyDescent="0.25">
      <c r="A21">
        <v>5</v>
      </c>
      <c r="B21" s="35"/>
      <c r="C21" s="34" t="s">
        <v>46</v>
      </c>
      <c r="D21" s="35">
        <v>5325017.84</v>
      </c>
      <c r="E21" s="35"/>
      <c r="F21" s="35">
        <f t="shared" si="0"/>
        <v>5325017.84</v>
      </c>
      <c r="G21" s="36"/>
      <c r="H21" s="37">
        <f>SUM(H22:H24)</f>
        <v>5216592.5600000005</v>
      </c>
      <c r="I21" s="38"/>
      <c r="J21" s="39">
        <v>5216592.5600000005</v>
      </c>
      <c r="K21" s="59">
        <f t="shared" si="2"/>
        <v>0</v>
      </c>
    </row>
    <row r="22" spans="1:11" x14ac:dyDescent="0.25">
      <c r="B22" s="40" t="s">
        <v>47</v>
      </c>
      <c r="C22" s="40" t="s">
        <v>48</v>
      </c>
      <c r="D22" s="40">
        <v>1341102.8500000001</v>
      </c>
      <c r="E22" s="40"/>
      <c r="F22" s="40">
        <f t="shared" si="0"/>
        <v>1341102.8500000001</v>
      </c>
      <c r="G22" s="41">
        <v>2542.37</v>
      </c>
      <c r="H22" s="42">
        <f t="shared" ref="H22:H28" si="3">F22-G22</f>
        <v>1338560.48</v>
      </c>
      <c r="I22" s="38"/>
      <c r="J22" s="39">
        <v>1338560.48</v>
      </c>
      <c r="K22" s="59">
        <f t="shared" si="2"/>
        <v>0</v>
      </c>
    </row>
    <row r="23" spans="1:11" x14ac:dyDescent="0.25">
      <c r="B23" s="40" t="s">
        <v>49</v>
      </c>
      <c r="C23" s="40" t="s">
        <v>50</v>
      </c>
      <c r="D23" s="40">
        <v>3639321.17</v>
      </c>
      <c r="E23" s="41">
        <v>21106.89</v>
      </c>
      <c r="F23" s="40">
        <f>D23+E23</f>
        <v>3660428.06</v>
      </c>
      <c r="G23" s="41">
        <v>90989.8</v>
      </c>
      <c r="H23" s="42">
        <f t="shared" si="3"/>
        <v>3569438.2600000002</v>
      </c>
      <c r="I23" s="38"/>
      <c r="J23" s="39">
        <v>3569438.2600000002</v>
      </c>
      <c r="K23" s="59">
        <f t="shared" si="2"/>
        <v>0</v>
      </c>
    </row>
    <row r="24" spans="1:11" x14ac:dyDescent="0.25">
      <c r="B24" s="40" t="s">
        <v>51</v>
      </c>
      <c r="C24" s="40" t="s">
        <v>52</v>
      </c>
      <c r="D24" s="40">
        <v>344593.82</v>
      </c>
      <c r="E24" s="40"/>
      <c r="F24" s="40">
        <f t="shared" ref="F24:F87" si="4">D24+E24</f>
        <v>344593.82</v>
      </c>
      <c r="G24" s="41">
        <v>36000</v>
      </c>
      <c r="H24" s="42">
        <f t="shared" si="3"/>
        <v>308593.82</v>
      </c>
      <c r="I24" s="38"/>
      <c r="J24" s="39">
        <v>308593.82</v>
      </c>
      <c r="K24" s="59">
        <f t="shared" si="2"/>
        <v>0</v>
      </c>
    </row>
    <row r="25" spans="1:11" x14ac:dyDescent="0.25">
      <c r="A25">
        <v>6</v>
      </c>
      <c r="B25" s="35" t="s">
        <v>53</v>
      </c>
      <c r="C25" s="34" t="s">
        <v>54</v>
      </c>
      <c r="D25" s="35">
        <v>431315.91</v>
      </c>
      <c r="E25" s="35"/>
      <c r="F25" s="35">
        <f t="shared" si="4"/>
        <v>431315.91</v>
      </c>
      <c r="G25" s="36"/>
      <c r="H25" s="37">
        <f t="shared" si="3"/>
        <v>431315.91</v>
      </c>
      <c r="I25" s="38"/>
      <c r="J25" s="39">
        <v>431315.91</v>
      </c>
      <c r="K25" s="59">
        <f t="shared" si="2"/>
        <v>0</v>
      </c>
    </row>
    <row r="26" spans="1:11" x14ac:dyDescent="0.25">
      <c r="B26" s="40" t="s">
        <v>55</v>
      </c>
      <c r="C26" s="40" t="s">
        <v>56</v>
      </c>
      <c r="D26" s="40">
        <v>332114.58</v>
      </c>
      <c r="E26" s="40"/>
      <c r="F26" s="40">
        <f t="shared" si="4"/>
        <v>332114.58</v>
      </c>
      <c r="G26" s="43"/>
      <c r="H26" s="42">
        <f t="shared" si="3"/>
        <v>332114.58</v>
      </c>
      <c r="I26" s="38"/>
      <c r="J26" s="39">
        <v>332114.58</v>
      </c>
      <c r="K26" s="59">
        <f t="shared" si="2"/>
        <v>0</v>
      </c>
    </row>
    <row r="27" spans="1:11" x14ac:dyDescent="0.25">
      <c r="B27" s="40" t="s">
        <v>57</v>
      </c>
      <c r="C27" s="40" t="s">
        <v>58</v>
      </c>
      <c r="D27" s="40">
        <v>66433.5</v>
      </c>
      <c r="E27" s="40"/>
      <c r="F27" s="40">
        <f t="shared" si="4"/>
        <v>66433.5</v>
      </c>
      <c r="G27" s="43"/>
      <c r="H27" s="42">
        <f t="shared" si="3"/>
        <v>66433.5</v>
      </c>
      <c r="I27" s="38"/>
      <c r="J27" s="39">
        <v>66433.5</v>
      </c>
      <c r="K27" s="59">
        <f t="shared" si="2"/>
        <v>0</v>
      </c>
    </row>
    <row r="28" spans="1:11" x14ac:dyDescent="0.25">
      <c r="B28" s="40" t="s">
        <v>59</v>
      </c>
      <c r="C28" s="40" t="s">
        <v>60</v>
      </c>
      <c r="D28" s="40">
        <v>32767.83</v>
      </c>
      <c r="E28" s="40"/>
      <c r="F28" s="40">
        <f t="shared" si="4"/>
        <v>32767.83</v>
      </c>
      <c r="G28" s="43"/>
      <c r="H28" s="42">
        <f t="shared" si="3"/>
        <v>32767.83</v>
      </c>
      <c r="I28" s="38"/>
      <c r="J28" s="39">
        <v>32767.83</v>
      </c>
      <c r="K28" s="59">
        <f t="shared" si="2"/>
        <v>0</v>
      </c>
    </row>
    <row r="29" spans="1:11" x14ac:dyDescent="0.25">
      <c r="A29">
        <v>7</v>
      </c>
      <c r="B29" s="35" t="s">
        <v>61</v>
      </c>
      <c r="C29" s="34" t="s">
        <v>62</v>
      </c>
      <c r="D29" s="35">
        <v>2392921.69</v>
      </c>
      <c r="E29" s="35"/>
      <c r="F29" s="35">
        <f t="shared" si="4"/>
        <v>2392921.69</v>
      </c>
      <c r="G29" s="36"/>
      <c r="H29" s="37">
        <f>SUM(H30:H32)</f>
        <v>2379081.69</v>
      </c>
      <c r="I29" s="38"/>
      <c r="J29" s="39">
        <v>2379081.69</v>
      </c>
      <c r="K29" s="59">
        <f t="shared" si="2"/>
        <v>0</v>
      </c>
    </row>
    <row r="30" spans="1:11" x14ac:dyDescent="0.25">
      <c r="B30" s="40" t="s">
        <v>63</v>
      </c>
      <c r="C30" s="40" t="s">
        <v>64</v>
      </c>
      <c r="D30" s="40">
        <v>95428.55</v>
      </c>
      <c r="E30" s="40"/>
      <c r="F30" s="40">
        <f t="shared" si="4"/>
        <v>95428.55</v>
      </c>
      <c r="G30" s="41">
        <v>6440</v>
      </c>
      <c r="H30" s="42">
        <f t="shared" ref="H30:H38" si="5">F30-G30</f>
        <v>88988.55</v>
      </c>
      <c r="I30" s="38"/>
      <c r="J30" s="39">
        <v>88988.55</v>
      </c>
      <c r="K30" s="59">
        <f t="shared" si="2"/>
        <v>0</v>
      </c>
    </row>
    <row r="31" spans="1:11" x14ac:dyDescent="0.25">
      <c r="B31" s="40" t="s">
        <v>65</v>
      </c>
      <c r="C31" s="40" t="s">
        <v>66</v>
      </c>
      <c r="D31" s="40">
        <v>410790.43</v>
      </c>
      <c r="E31" s="40"/>
      <c r="F31" s="40">
        <f t="shared" si="4"/>
        <v>410790.43</v>
      </c>
      <c r="G31" s="41">
        <v>7400</v>
      </c>
      <c r="H31" s="42">
        <f t="shared" si="5"/>
        <v>403390.43</v>
      </c>
      <c r="I31" s="38"/>
      <c r="J31" s="39">
        <v>403390.43</v>
      </c>
      <c r="K31" s="59">
        <f t="shared" si="2"/>
        <v>0</v>
      </c>
    </row>
    <row r="32" spans="1:11" x14ac:dyDescent="0.25">
      <c r="B32" s="40" t="s">
        <v>67</v>
      </c>
      <c r="C32" s="40" t="s">
        <v>68</v>
      </c>
      <c r="D32" s="40">
        <v>1886702.71</v>
      </c>
      <c r="E32" s="40"/>
      <c r="F32" s="40">
        <f t="shared" si="4"/>
        <v>1886702.71</v>
      </c>
      <c r="G32" s="43"/>
      <c r="H32" s="42">
        <f t="shared" si="5"/>
        <v>1886702.71</v>
      </c>
      <c r="I32" s="38"/>
      <c r="J32" s="39">
        <v>1886702.71</v>
      </c>
      <c r="K32" s="59">
        <f t="shared" si="2"/>
        <v>0</v>
      </c>
    </row>
    <row r="33" spans="1:12" x14ac:dyDescent="0.25">
      <c r="A33">
        <v>8</v>
      </c>
      <c r="B33" s="35" t="s">
        <v>69</v>
      </c>
      <c r="C33" s="34" t="s">
        <v>70</v>
      </c>
      <c r="D33" s="35">
        <v>621958.35</v>
      </c>
      <c r="E33" s="35"/>
      <c r="F33" s="35">
        <f t="shared" si="4"/>
        <v>621958.35</v>
      </c>
      <c r="G33" s="36"/>
      <c r="H33" s="37">
        <f t="shared" si="5"/>
        <v>621958.35</v>
      </c>
      <c r="I33" s="38"/>
      <c r="J33" s="39">
        <v>621958.35</v>
      </c>
      <c r="K33" s="59">
        <f t="shared" si="2"/>
        <v>0</v>
      </c>
    </row>
    <row r="34" spans="1:12" x14ac:dyDescent="0.25">
      <c r="B34" s="40" t="s">
        <v>71</v>
      </c>
      <c r="C34" s="40" t="s">
        <v>72</v>
      </c>
      <c r="D34" s="40">
        <v>9450</v>
      </c>
      <c r="E34" s="40"/>
      <c r="F34" s="40">
        <f t="shared" si="4"/>
        <v>9450</v>
      </c>
      <c r="G34" s="43"/>
      <c r="H34" s="42">
        <f t="shared" si="5"/>
        <v>9450</v>
      </c>
      <c r="I34" s="38"/>
      <c r="J34" s="39">
        <v>9450</v>
      </c>
      <c r="K34" s="59">
        <f t="shared" si="2"/>
        <v>0</v>
      </c>
    </row>
    <row r="35" spans="1:12" x14ac:dyDescent="0.25">
      <c r="B35" s="40" t="s">
        <v>73</v>
      </c>
      <c r="C35" s="40" t="s">
        <v>74</v>
      </c>
      <c r="D35" s="40">
        <v>299726.43</v>
      </c>
      <c r="E35" s="40"/>
      <c r="F35" s="40">
        <f t="shared" si="4"/>
        <v>299726.43</v>
      </c>
      <c r="G35" s="43"/>
      <c r="H35" s="42">
        <f t="shared" si="5"/>
        <v>299726.43</v>
      </c>
      <c r="I35" s="38"/>
      <c r="J35" s="39">
        <v>299726.43</v>
      </c>
      <c r="K35" s="59">
        <f t="shared" si="2"/>
        <v>0</v>
      </c>
    </row>
    <row r="36" spans="1:12" x14ac:dyDescent="0.25">
      <c r="B36" s="40" t="s">
        <v>75</v>
      </c>
      <c r="C36" s="40" t="s">
        <v>76</v>
      </c>
      <c r="D36" s="40">
        <v>50677.97</v>
      </c>
      <c r="E36" s="40"/>
      <c r="F36" s="40">
        <f t="shared" si="4"/>
        <v>50677.97</v>
      </c>
      <c r="G36" s="43"/>
      <c r="H36" s="42">
        <f t="shared" si="5"/>
        <v>50677.97</v>
      </c>
      <c r="I36" s="38"/>
      <c r="J36" s="39">
        <v>50677.97</v>
      </c>
      <c r="K36" s="59">
        <f t="shared" si="2"/>
        <v>0</v>
      </c>
    </row>
    <row r="37" spans="1:12" x14ac:dyDescent="0.25">
      <c r="B37" s="40" t="s">
        <v>77</v>
      </c>
      <c r="C37" s="40" t="s">
        <v>78</v>
      </c>
      <c r="D37" s="40">
        <v>140103.95000000001</v>
      </c>
      <c r="E37" s="40"/>
      <c r="F37" s="40">
        <f t="shared" si="4"/>
        <v>140103.95000000001</v>
      </c>
      <c r="G37" s="43"/>
      <c r="H37" s="42">
        <f t="shared" si="5"/>
        <v>140103.95000000001</v>
      </c>
      <c r="I37" s="38"/>
      <c r="J37" s="39">
        <v>140103.95000000001</v>
      </c>
      <c r="K37" s="59">
        <f t="shared" si="2"/>
        <v>0</v>
      </c>
    </row>
    <row r="38" spans="1:12" x14ac:dyDescent="0.25">
      <c r="B38" s="40" t="s">
        <v>79</v>
      </c>
      <c r="C38" s="40" t="s">
        <v>80</v>
      </c>
      <c r="D38" s="40">
        <v>122000</v>
      </c>
      <c r="E38" s="40"/>
      <c r="F38" s="40">
        <f t="shared" si="4"/>
        <v>122000</v>
      </c>
      <c r="G38" s="43"/>
      <c r="H38" s="42">
        <f t="shared" si="5"/>
        <v>122000</v>
      </c>
      <c r="I38" s="38"/>
      <c r="J38" s="39">
        <v>122000</v>
      </c>
      <c r="K38" s="59">
        <f t="shared" si="2"/>
        <v>0</v>
      </c>
    </row>
    <row r="39" spans="1:12" x14ac:dyDescent="0.25">
      <c r="A39">
        <v>9</v>
      </c>
      <c r="B39" s="35" t="s">
        <v>81</v>
      </c>
      <c r="C39" s="34" t="s">
        <v>82</v>
      </c>
      <c r="D39" s="35">
        <v>1677740.03</v>
      </c>
      <c r="E39" s="35"/>
      <c r="F39" s="35">
        <f t="shared" si="4"/>
        <v>1677740.03</v>
      </c>
      <c r="G39" s="36"/>
      <c r="H39" s="37">
        <f>SUM(H40:H41)</f>
        <v>1662570.54</v>
      </c>
      <c r="I39" s="38"/>
      <c r="J39" s="39">
        <v>1662570.54</v>
      </c>
      <c r="K39" s="59">
        <f t="shared" si="2"/>
        <v>0</v>
      </c>
    </row>
    <row r="40" spans="1:12" x14ac:dyDescent="0.25">
      <c r="B40" s="40" t="s">
        <v>83</v>
      </c>
      <c r="C40" s="40" t="s">
        <v>84</v>
      </c>
      <c r="D40" s="40">
        <v>14932.47</v>
      </c>
      <c r="E40" s="40"/>
      <c r="F40" s="40">
        <f t="shared" si="4"/>
        <v>14932.47</v>
      </c>
      <c r="G40" s="41">
        <v>10169.49</v>
      </c>
      <c r="H40" s="42">
        <f>F40-G40</f>
        <v>4762.9799999999996</v>
      </c>
      <c r="I40" s="38"/>
      <c r="J40" s="39">
        <v>4762.9799999999996</v>
      </c>
      <c r="K40" s="59">
        <f t="shared" si="2"/>
        <v>0</v>
      </c>
    </row>
    <row r="41" spans="1:12" x14ac:dyDescent="0.25">
      <c r="B41" s="40" t="s">
        <v>85</v>
      </c>
      <c r="C41" s="40" t="s">
        <v>86</v>
      </c>
      <c r="D41" s="40">
        <v>1662807.56</v>
      </c>
      <c r="E41" s="40"/>
      <c r="F41" s="40">
        <f t="shared" si="4"/>
        <v>1662807.56</v>
      </c>
      <c r="G41" s="41">
        <v>5000</v>
      </c>
      <c r="H41" s="42">
        <f>F41-G41</f>
        <v>1657807.56</v>
      </c>
      <c r="I41" s="38"/>
      <c r="J41" s="39">
        <v>1657807.56</v>
      </c>
      <c r="K41" s="59">
        <f t="shared" si="2"/>
        <v>0</v>
      </c>
    </row>
    <row r="42" spans="1:12" x14ac:dyDescent="0.25">
      <c r="A42">
        <v>10</v>
      </c>
      <c r="B42" s="35" t="s">
        <v>87</v>
      </c>
      <c r="C42" s="34" t="s">
        <v>88</v>
      </c>
      <c r="D42" s="35">
        <v>10964379.859999999</v>
      </c>
      <c r="E42" s="35"/>
      <c r="F42" s="35">
        <f t="shared" si="4"/>
        <v>10964379.859999999</v>
      </c>
      <c r="G42" s="36"/>
      <c r="H42" s="37">
        <f>SUM(H43:H46)</f>
        <v>10406286.65</v>
      </c>
      <c r="I42" s="38"/>
      <c r="J42" s="39">
        <v>10406286.65</v>
      </c>
      <c r="K42" s="59">
        <f t="shared" si="2"/>
        <v>0</v>
      </c>
    </row>
    <row r="43" spans="1:12" x14ac:dyDescent="0.25">
      <c r="B43" s="40" t="s">
        <v>89</v>
      </c>
      <c r="C43" s="40" t="s">
        <v>90</v>
      </c>
      <c r="D43" s="40">
        <v>30000</v>
      </c>
      <c r="E43" s="40"/>
      <c r="F43" s="40">
        <f t="shared" si="4"/>
        <v>30000</v>
      </c>
      <c r="G43" s="43"/>
      <c r="H43" s="42">
        <f t="shared" ref="H43:H74" si="6">F43-G43</f>
        <v>30000</v>
      </c>
      <c r="I43" s="38"/>
      <c r="J43" s="39">
        <v>30000</v>
      </c>
      <c r="K43" s="59">
        <f t="shared" si="2"/>
        <v>0</v>
      </c>
    </row>
    <row r="44" spans="1:12" x14ac:dyDescent="0.25">
      <c r="B44" s="40" t="s">
        <v>91</v>
      </c>
      <c r="C44" s="40" t="s">
        <v>92</v>
      </c>
      <c r="D44" s="40">
        <v>5568302.4500000002</v>
      </c>
      <c r="E44" s="40"/>
      <c r="F44" s="40">
        <f t="shared" si="4"/>
        <v>5568302.4500000002</v>
      </c>
      <c r="G44" s="41">
        <v>51186.44</v>
      </c>
      <c r="H44" s="42">
        <f t="shared" si="6"/>
        <v>5517116.0099999998</v>
      </c>
      <c r="I44" s="38"/>
      <c r="J44" s="39">
        <v>5517116.0099999998</v>
      </c>
      <c r="K44" s="59">
        <f t="shared" si="2"/>
        <v>0</v>
      </c>
    </row>
    <row r="45" spans="1:12" x14ac:dyDescent="0.25">
      <c r="B45" s="40" t="s">
        <v>93</v>
      </c>
      <c r="C45" s="40" t="s">
        <v>94</v>
      </c>
      <c r="D45" s="40">
        <v>23000</v>
      </c>
      <c r="E45" s="40"/>
      <c r="F45" s="40">
        <f t="shared" si="4"/>
        <v>23000</v>
      </c>
      <c r="G45" s="43"/>
      <c r="H45" s="42">
        <f t="shared" si="6"/>
        <v>23000</v>
      </c>
      <c r="I45" s="38"/>
      <c r="J45" s="39">
        <v>23000</v>
      </c>
      <c r="K45" s="59">
        <f t="shared" si="2"/>
        <v>0</v>
      </c>
    </row>
    <row r="46" spans="1:12" x14ac:dyDescent="0.25">
      <c r="B46" s="40" t="s">
        <v>95</v>
      </c>
      <c r="C46" s="40" t="s">
        <v>96</v>
      </c>
      <c r="D46" s="40">
        <v>5343077.41</v>
      </c>
      <c r="E46" s="40"/>
      <c r="F46" s="40">
        <f t="shared" si="4"/>
        <v>5343077.41</v>
      </c>
      <c r="G46" s="41">
        <v>506906.77</v>
      </c>
      <c r="H46" s="42">
        <f t="shared" si="6"/>
        <v>4836170.6400000006</v>
      </c>
      <c r="I46" s="38"/>
      <c r="J46" s="39">
        <v>4836170.6399999997</v>
      </c>
      <c r="K46" s="59">
        <f t="shared" si="2"/>
        <v>0</v>
      </c>
      <c r="L46" s="6"/>
    </row>
    <row r="47" spans="1:12" x14ac:dyDescent="0.25">
      <c r="A47">
        <v>11</v>
      </c>
      <c r="B47" s="35" t="s">
        <v>97</v>
      </c>
      <c r="C47" s="34" t="s">
        <v>98</v>
      </c>
      <c r="D47" s="35">
        <v>276754.03000000003</v>
      </c>
      <c r="E47" s="35"/>
      <c r="F47" s="35">
        <f>F48+F49+F50</f>
        <v>279436.98</v>
      </c>
      <c r="G47" s="36"/>
      <c r="H47" s="37">
        <f t="shared" si="6"/>
        <v>279436.98</v>
      </c>
      <c r="I47" s="38"/>
      <c r="J47" s="39">
        <v>279436.98</v>
      </c>
      <c r="K47" s="59">
        <f t="shared" si="2"/>
        <v>0</v>
      </c>
      <c r="L47" s="59">
        <f>SUM(J48:J50)</f>
        <v>279436.98</v>
      </c>
    </row>
    <row r="48" spans="1:12" x14ac:dyDescent="0.25">
      <c r="B48" s="40" t="s">
        <v>99</v>
      </c>
      <c r="C48" s="40" t="s">
        <v>100</v>
      </c>
      <c r="D48" s="40">
        <v>126584.76</v>
      </c>
      <c r="E48" s="40"/>
      <c r="F48" s="40">
        <f t="shared" si="4"/>
        <v>126584.76</v>
      </c>
      <c r="G48" s="43"/>
      <c r="H48" s="42">
        <f t="shared" si="6"/>
        <v>126584.76</v>
      </c>
      <c r="I48" s="38"/>
      <c r="J48" s="39">
        <v>126584.76</v>
      </c>
      <c r="K48" s="59">
        <f t="shared" si="2"/>
        <v>0</v>
      </c>
    </row>
    <row r="49" spans="1:12" x14ac:dyDescent="0.25">
      <c r="B49" s="40" t="s">
        <v>101</v>
      </c>
      <c r="C49" s="40" t="s">
        <v>102</v>
      </c>
      <c r="D49" s="40">
        <v>76747.679999999993</v>
      </c>
      <c r="E49" s="40"/>
      <c r="F49" s="40">
        <f t="shared" si="4"/>
        <v>76747.679999999993</v>
      </c>
      <c r="G49" s="43"/>
      <c r="H49" s="42">
        <f t="shared" si="6"/>
        <v>76747.679999999993</v>
      </c>
      <c r="I49" s="38"/>
      <c r="J49" s="39">
        <v>76747.679999999993</v>
      </c>
      <c r="K49" s="59">
        <f t="shared" si="2"/>
        <v>0</v>
      </c>
    </row>
    <row r="50" spans="1:12" x14ac:dyDescent="0.25">
      <c r="B50" s="40" t="s">
        <v>103</v>
      </c>
      <c r="C50" s="40" t="s">
        <v>104</v>
      </c>
      <c r="D50" s="40">
        <v>73421.59</v>
      </c>
      <c r="E50" s="41">
        <v>2682.95</v>
      </c>
      <c r="F50" s="40">
        <f t="shared" si="4"/>
        <v>76104.539999999994</v>
      </c>
      <c r="G50" s="43"/>
      <c r="H50" s="42">
        <f t="shared" si="6"/>
        <v>76104.539999999994</v>
      </c>
      <c r="I50" s="38"/>
      <c r="J50" s="39">
        <v>76104.539999999994</v>
      </c>
      <c r="K50" s="59">
        <f t="shared" si="2"/>
        <v>0</v>
      </c>
    </row>
    <row r="51" spans="1:12" x14ac:dyDescent="0.25">
      <c r="A51">
        <v>12</v>
      </c>
      <c r="B51" s="35" t="s">
        <v>105</v>
      </c>
      <c r="C51" s="34" t="s">
        <v>106</v>
      </c>
      <c r="D51" s="35">
        <v>312759.05</v>
      </c>
      <c r="E51" s="35"/>
      <c r="F51" s="35">
        <f t="shared" si="4"/>
        <v>312759.05</v>
      </c>
      <c r="G51" s="36"/>
      <c r="H51" s="37">
        <f t="shared" si="6"/>
        <v>312759.05</v>
      </c>
      <c r="I51" s="38"/>
      <c r="J51" s="39">
        <v>312759.05</v>
      </c>
      <c r="K51" s="59">
        <f t="shared" si="2"/>
        <v>0</v>
      </c>
      <c r="L51" s="6">
        <f>F48+F49+F50</f>
        <v>279436.98</v>
      </c>
    </row>
    <row r="52" spans="1:12" x14ac:dyDescent="0.25">
      <c r="B52" s="40" t="s">
        <v>107</v>
      </c>
      <c r="C52" s="40" t="s">
        <v>108</v>
      </c>
      <c r="D52" s="40">
        <v>312759.05</v>
      </c>
      <c r="E52" s="40"/>
      <c r="F52" s="40">
        <f t="shared" si="4"/>
        <v>312759.05</v>
      </c>
      <c r="G52" s="43"/>
      <c r="H52" s="42">
        <f t="shared" si="6"/>
        <v>312759.05</v>
      </c>
      <c r="I52" s="38"/>
      <c r="J52" s="39">
        <v>312759.05</v>
      </c>
      <c r="K52" s="59">
        <f t="shared" si="2"/>
        <v>0</v>
      </c>
    </row>
    <row r="53" spans="1:12" x14ac:dyDescent="0.25">
      <c r="A53">
        <v>13</v>
      </c>
      <c r="B53" s="35" t="s">
        <v>109</v>
      </c>
      <c r="C53" s="35" t="s">
        <v>110</v>
      </c>
      <c r="D53" s="35">
        <v>939429.04</v>
      </c>
      <c r="E53" s="35"/>
      <c r="F53" s="35">
        <f t="shared" si="4"/>
        <v>939429.04</v>
      </c>
      <c r="G53" s="36"/>
      <c r="H53" s="37">
        <f t="shared" si="6"/>
        <v>939429.04</v>
      </c>
      <c r="I53" s="53"/>
      <c r="J53" s="54">
        <v>939429.04</v>
      </c>
      <c r="K53" s="59">
        <f t="shared" si="2"/>
        <v>0</v>
      </c>
    </row>
    <row r="54" spans="1:12" x14ac:dyDescent="0.25">
      <c r="A54">
        <v>14</v>
      </c>
      <c r="B54" s="44" t="s">
        <v>113</v>
      </c>
      <c r="C54" s="44" t="s">
        <v>112</v>
      </c>
      <c r="D54" s="44">
        <v>83131.37</v>
      </c>
      <c r="E54" s="44">
        <v>4784.96</v>
      </c>
      <c r="F54" s="44">
        <f t="shared" si="4"/>
        <v>87916.33</v>
      </c>
      <c r="G54" s="44">
        <v>2271.1999999999998</v>
      </c>
      <c r="H54" s="45">
        <f t="shared" si="6"/>
        <v>85645.13</v>
      </c>
      <c r="I54" s="46"/>
      <c r="J54" s="47">
        <v>85645.13</v>
      </c>
      <c r="K54" s="59">
        <f t="shared" si="2"/>
        <v>0</v>
      </c>
    </row>
    <row r="55" spans="1:12" x14ac:dyDescent="0.25">
      <c r="A55">
        <v>15</v>
      </c>
      <c r="B55" s="40" t="s">
        <v>114</v>
      </c>
      <c r="C55" s="40" t="s">
        <v>115</v>
      </c>
      <c r="D55" s="40">
        <v>14424</v>
      </c>
      <c r="E55" s="40"/>
      <c r="F55" s="40">
        <f t="shared" si="4"/>
        <v>14424</v>
      </c>
      <c r="G55" s="43"/>
      <c r="H55" s="42">
        <f t="shared" si="6"/>
        <v>14424</v>
      </c>
      <c r="I55" s="38"/>
      <c r="J55" s="39">
        <v>14424</v>
      </c>
      <c r="K55" s="59">
        <f t="shared" si="2"/>
        <v>0</v>
      </c>
    </row>
    <row r="56" spans="1:12" x14ac:dyDescent="0.25">
      <c r="A56">
        <v>16</v>
      </c>
      <c r="B56" s="44" t="s">
        <v>116</v>
      </c>
      <c r="C56" s="44" t="s">
        <v>117</v>
      </c>
      <c r="D56" s="44">
        <v>97491.1</v>
      </c>
      <c r="E56" s="44"/>
      <c r="F56" s="44">
        <f t="shared" si="4"/>
        <v>97491.1</v>
      </c>
      <c r="G56" s="48"/>
      <c r="H56" s="45">
        <f t="shared" si="6"/>
        <v>97491.1</v>
      </c>
      <c r="I56" s="46"/>
      <c r="J56" s="47">
        <v>97491.1</v>
      </c>
      <c r="K56" s="59">
        <f t="shared" si="2"/>
        <v>0</v>
      </c>
    </row>
    <row r="57" spans="1:12" x14ac:dyDescent="0.25">
      <c r="A57">
        <v>17</v>
      </c>
      <c r="B57" s="40" t="s">
        <v>118</v>
      </c>
      <c r="C57" s="40" t="s">
        <v>119</v>
      </c>
      <c r="D57" s="40">
        <v>1942197.09</v>
      </c>
      <c r="E57" s="40"/>
      <c r="F57" s="40">
        <f t="shared" si="4"/>
        <v>1942197.09</v>
      </c>
      <c r="G57" s="43"/>
      <c r="H57" s="42">
        <f t="shared" si="6"/>
        <v>1942197.09</v>
      </c>
      <c r="I57" s="38"/>
      <c r="J57" s="39">
        <v>1942197.09</v>
      </c>
      <c r="K57" s="59">
        <f t="shared" si="2"/>
        <v>0</v>
      </c>
    </row>
    <row r="58" spans="1:12" x14ac:dyDescent="0.25">
      <c r="A58">
        <v>18</v>
      </c>
      <c r="B58" s="44" t="s">
        <v>120</v>
      </c>
      <c r="C58" s="44" t="s">
        <v>121</v>
      </c>
      <c r="D58" s="44">
        <v>29400</v>
      </c>
      <c r="E58" s="44"/>
      <c r="F58" s="44">
        <f t="shared" si="4"/>
        <v>29400</v>
      </c>
      <c r="G58" s="48"/>
      <c r="H58" s="45">
        <f t="shared" si="6"/>
        <v>29400</v>
      </c>
      <c r="I58" s="46"/>
      <c r="J58" s="47">
        <v>29400</v>
      </c>
      <c r="K58" s="59">
        <f t="shared" si="2"/>
        <v>0</v>
      </c>
    </row>
    <row r="59" spans="1:12" x14ac:dyDescent="0.25">
      <c r="A59">
        <v>19</v>
      </c>
      <c r="B59" s="40" t="s">
        <v>122</v>
      </c>
      <c r="C59" s="40" t="s">
        <v>123</v>
      </c>
      <c r="D59" s="40">
        <v>1754070.79</v>
      </c>
      <c r="E59" s="41">
        <v>5868.68</v>
      </c>
      <c r="F59" s="40">
        <f t="shared" si="4"/>
        <v>1759939.47</v>
      </c>
      <c r="G59" s="43"/>
      <c r="H59" s="42">
        <f t="shared" si="6"/>
        <v>1759939.47</v>
      </c>
      <c r="I59" s="38"/>
      <c r="J59" s="39">
        <v>1759939.47</v>
      </c>
      <c r="K59" s="59">
        <f t="shared" si="2"/>
        <v>0</v>
      </c>
    </row>
    <row r="60" spans="1:12" x14ac:dyDescent="0.25">
      <c r="A60">
        <v>20</v>
      </c>
      <c r="B60" s="44" t="s">
        <v>125</v>
      </c>
      <c r="C60" s="44" t="s">
        <v>126</v>
      </c>
      <c r="D60" s="44">
        <v>1000</v>
      </c>
      <c r="E60" s="44"/>
      <c r="F60" s="44">
        <f t="shared" si="4"/>
        <v>1000</v>
      </c>
      <c r="G60" s="48"/>
      <c r="H60" s="45">
        <f t="shared" si="6"/>
        <v>1000</v>
      </c>
      <c r="I60" s="46"/>
      <c r="J60" s="47">
        <v>1000</v>
      </c>
      <c r="K60" s="59">
        <f t="shared" si="2"/>
        <v>0</v>
      </c>
    </row>
    <row r="61" spans="1:12" x14ac:dyDescent="0.25">
      <c r="A61">
        <v>21</v>
      </c>
      <c r="B61" s="35" t="s">
        <v>127</v>
      </c>
      <c r="C61" s="34" t="s">
        <v>205</v>
      </c>
      <c r="D61" s="35">
        <v>2767635.71</v>
      </c>
      <c r="E61" s="35"/>
      <c r="F61" s="35">
        <f t="shared" si="4"/>
        <v>2767635.71</v>
      </c>
      <c r="G61" s="36"/>
      <c r="H61" s="37">
        <f>SUM(H62:H76)</f>
        <v>2763398.42</v>
      </c>
      <c r="I61" s="38"/>
      <c r="J61" s="39">
        <v>2763398.42</v>
      </c>
      <c r="K61" s="59">
        <f t="shared" si="2"/>
        <v>0</v>
      </c>
      <c r="L61" s="59">
        <f>SUM(J62:J76)</f>
        <v>2763398.42</v>
      </c>
    </row>
    <row r="62" spans="1:12" x14ac:dyDescent="0.25">
      <c r="B62" s="44" t="s">
        <v>129</v>
      </c>
      <c r="C62" s="44" t="s">
        <v>128</v>
      </c>
      <c r="D62" s="44">
        <v>3988.36</v>
      </c>
      <c r="E62" s="44"/>
      <c r="F62" s="44">
        <f t="shared" si="4"/>
        <v>3988.36</v>
      </c>
      <c r="G62" s="44">
        <v>0</v>
      </c>
      <c r="H62" s="45">
        <f t="shared" si="6"/>
        <v>3988.36</v>
      </c>
      <c r="I62" s="46"/>
      <c r="J62" s="49">
        <v>3988.36</v>
      </c>
      <c r="K62" s="59">
        <f t="shared" si="2"/>
        <v>0</v>
      </c>
    </row>
    <row r="63" spans="1:12" x14ac:dyDescent="0.25">
      <c r="A63">
        <v>22</v>
      </c>
      <c r="B63" s="40" t="s">
        <v>131</v>
      </c>
      <c r="C63" s="40" t="s">
        <v>132</v>
      </c>
      <c r="D63" s="40">
        <v>2250</v>
      </c>
      <c r="E63" s="40"/>
      <c r="F63" s="40">
        <f t="shared" si="4"/>
        <v>2250</v>
      </c>
      <c r="G63" s="43"/>
      <c r="H63" s="42">
        <f t="shared" si="6"/>
        <v>2250</v>
      </c>
      <c r="I63" s="38"/>
      <c r="J63" s="39">
        <v>2250</v>
      </c>
      <c r="K63" s="59">
        <f t="shared" si="2"/>
        <v>0</v>
      </c>
    </row>
    <row r="64" spans="1:12" x14ac:dyDescent="0.25">
      <c r="A64">
        <v>23</v>
      </c>
      <c r="B64" s="44" t="s">
        <v>133</v>
      </c>
      <c r="C64" s="44" t="s">
        <v>134</v>
      </c>
      <c r="D64" s="44">
        <v>379825.09</v>
      </c>
      <c r="E64" s="44"/>
      <c r="F64" s="44">
        <f t="shared" si="4"/>
        <v>379825.09</v>
      </c>
      <c r="G64" s="48"/>
      <c r="H64" s="45">
        <f t="shared" si="6"/>
        <v>379825.09</v>
      </c>
      <c r="I64" s="46"/>
      <c r="J64" s="47">
        <v>379825.09</v>
      </c>
      <c r="K64" s="59">
        <f t="shared" si="2"/>
        <v>0</v>
      </c>
    </row>
    <row r="65" spans="1:11" x14ac:dyDescent="0.25">
      <c r="A65">
        <v>24</v>
      </c>
      <c r="B65" s="40" t="s">
        <v>135</v>
      </c>
      <c r="C65" s="40" t="s">
        <v>136</v>
      </c>
      <c r="D65" s="40">
        <v>61250</v>
      </c>
      <c r="E65" s="40"/>
      <c r="F65" s="40">
        <f t="shared" si="4"/>
        <v>61250</v>
      </c>
      <c r="G65" s="43"/>
      <c r="H65" s="42">
        <f t="shared" si="6"/>
        <v>61250</v>
      </c>
      <c r="I65" s="38"/>
      <c r="J65" s="39">
        <v>61250</v>
      </c>
      <c r="K65" s="59">
        <f t="shared" si="2"/>
        <v>0</v>
      </c>
    </row>
    <row r="66" spans="1:11" x14ac:dyDescent="0.25">
      <c r="A66">
        <v>25</v>
      </c>
      <c r="B66" s="44" t="s">
        <v>137</v>
      </c>
      <c r="C66" s="44" t="s">
        <v>138</v>
      </c>
      <c r="D66" s="44">
        <v>179118.67</v>
      </c>
      <c r="E66" s="44"/>
      <c r="F66" s="44">
        <f t="shared" si="4"/>
        <v>179118.67</v>
      </c>
      <c r="G66" s="48"/>
      <c r="H66" s="45">
        <f t="shared" si="6"/>
        <v>179118.67</v>
      </c>
      <c r="I66" s="46"/>
      <c r="J66" s="47">
        <v>179118.67</v>
      </c>
      <c r="K66" s="59">
        <f t="shared" si="2"/>
        <v>0</v>
      </c>
    </row>
    <row r="67" spans="1:11" x14ac:dyDescent="0.25">
      <c r="A67">
        <v>26</v>
      </c>
      <c r="B67" s="40" t="s">
        <v>139</v>
      </c>
      <c r="C67" s="40" t="s">
        <v>140</v>
      </c>
      <c r="D67" s="40">
        <v>236203.4</v>
      </c>
      <c r="E67" s="40"/>
      <c r="F67" s="40">
        <f t="shared" si="4"/>
        <v>236203.4</v>
      </c>
      <c r="G67" s="43"/>
      <c r="H67" s="42">
        <f t="shared" si="6"/>
        <v>236203.4</v>
      </c>
      <c r="I67" s="38"/>
      <c r="J67" s="39">
        <v>236203.4</v>
      </c>
      <c r="K67" s="59">
        <f t="shared" si="2"/>
        <v>0</v>
      </c>
    </row>
    <row r="68" spans="1:11" x14ac:dyDescent="0.25">
      <c r="A68">
        <v>27</v>
      </c>
      <c r="B68" s="44" t="s">
        <v>141</v>
      </c>
      <c r="C68" s="44" t="s">
        <v>142</v>
      </c>
      <c r="D68" s="44">
        <v>1036069.53</v>
      </c>
      <c r="E68" s="44"/>
      <c r="F68" s="44">
        <f t="shared" si="4"/>
        <v>1036069.53</v>
      </c>
      <c r="G68" s="48"/>
      <c r="H68" s="45">
        <f t="shared" si="6"/>
        <v>1036069.53</v>
      </c>
      <c r="I68" s="46"/>
      <c r="J68" s="47">
        <v>1036069.53</v>
      </c>
      <c r="K68" s="59">
        <f t="shared" si="2"/>
        <v>0</v>
      </c>
    </row>
    <row r="69" spans="1:11" x14ac:dyDescent="0.25">
      <c r="A69">
        <v>28</v>
      </c>
      <c r="B69" s="40" t="s">
        <v>143</v>
      </c>
      <c r="C69" s="40" t="s">
        <v>144</v>
      </c>
      <c r="D69" s="40">
        <v>196500</v>
      </c>
      <c r="E69" s="40"/>
      <c r="F69" s="40">
        <f t="shared" si="4"/>
        <v>196500</v>
      </c>
      <c r="G69" s="43"/>
      <c r="H69" s="42">
        <f t="shared" si="6"/>
        <v>196500</v>
      </c>
      <c r="I69" s="38"/>
      <c r="J69" s="39">
        <v>196500</v>
      </c>
      <c r="K69" s="59">
        <f t="shared" si="2"/>
        <v>0</v>
      </c>
    </row>
    <row r="70" spans="1:11" x14ac:dyDescent="0.25">
      <c r="A70">
        <v>29</v>
      </c>
      <c r="B70" s="44" t="s">
        <v>145</v>
      </c>
      <c r="C70" s="44" t="s">
        <v>146</v>
      </c>
      <c r="D70" s="44">
        <v>118552.41</v>
      </c>
      <c r="E70" s="44"/>
      <c r="F70" s="44">
        <f t="shared" si="4"/>
        <v>118552.41</v>
      </c>
      <c r="G70" s="48"/>
      <c r="H70" s="45">
        <f t="shared" si="6"/>
        <v>118552.41</v>
      </c>
      <c r="I70" s="46"/>
      <c r="J70" s="47">
        <v>118552.41</v>
      </c>
      <c r="K70" s="59">
        <f t="shared" ref="K70:K100" si="7">H70-J70</f>
        <v>0</v>
      </c>
    </row>
    <row r="71" spans="1:11" x14ac:dyDescent="0.25">
      <c r="A71">
        <v>30</v>
      </c>
      <c r="B71" s="40" t="s">
        <v>147</v>
      </c>
      <c r="C71" s="40" t="s">
        <v>148</v>
      </c>
      <c r="D71" s="40">
        <v>22237.29</v>
      </c>
      <c r="E71" s="40"/>
      <c r="F71" s="40">
        <f t="shared" si="4"/>
        <v>22237.29</v>
      </c>
      <c r="G71" s="43"/>
      <c r="H71" s="42">
        <f t="shared" si="6"/>
        <v>22237.29</v>
      </c>
      <c r="I71" s="38"/>
      <c r="J71" s="39">
        <v>22237.29</v>
      </c>
      <c r="K71" s="59">
        <f t="shared" si="7"/>
        <v>0</v>
      </c>
    </row>
    <row r="72" spans="1:11" x14ac:dyDescent="0.25">
      <c r="A72">
        <v>31</v>
      </c>
      <c r="B72" s="44" t="s">
        <v>149</v>
      </c>
      <c r="C72" s="44" t="s">
        <v>150</v>
      </c>
      <c r="D72" s="44">
        <v>81538.52</v>
      </c>
      <c r="E72" s="44"/>
      <c r="F72" s="44">
        <f t="shared" si="4"/>
        <v>81538.52</v>
      </c>
      <c r="G72" s="48"/>
      <c r="H72" s="45">
        <f t="shared" si="6"/>
        <v>81538.52</v>
      </c>
      <c r="I72" s="46"/>
      <c r="J72" s="47">
        <v>81538.52</v>
      </c>
      <c r="K72" s="59">
        <f t="shared" si="7"/>
        <v>0</v>
      </c>
    </row>
    <row r="73" spans="1:11" x14ac:dyDescent="0.25">
      <c r="A73">
        <v>32</v>
      </c>
      <c r="B73" s="40" t="s">
        <v>151</v>
      </c>
      <c r="C73" s="40" t="s">
        <v>152</v>
      </c>
      <c r="D73" s="40">
        <v>85604.18</v>
      </c>
      <c r="E73" s="40"/>
      <c r="F73" s="40">
        <f t="shared" si="4"/>
        <v>85604.18</v>
      </c>
      <c r="G73" s="43"/>
      <c r="H73" s="42">
        <f t="shared" si="6"/>
        <v>85604.18</v>
      </c>
      <c r="I73" s="38"/>
      <c r="J73" s="39">
        <v>85604.18</v>
      </c>
      <c r="K73" s="59">
        <f t="shared" si="7"/>
        <v>0</v>
      </c>
    </row>
    <row r="74" spans="1:11" x14ac:dyDescent="0.25">
      <c r="A74">
        <v>33</v>
      </c>
      <c r="B74" s="44" t="s">
        <v>153</v>
      </c>
      <c r="C74" s="44" t="s">
        <v>154</v>
      </c>
      <c r="D74" s="44">
        <v>98470.3</v>
      </c>
      <c r="E74" s="44"/>
      <c r="F74" s="44">
        <f t="shared" si="4"/>
        <v>98470.3</v>
      </c>
      <c r="G74" s="48"/>
      <c r="H74" s="45">
        <f t="shared" si="6"/>
        <v>98470.3</v>
      </c>
      <c r="I74" s="46"/>
      <c r="J74" s="47">
        <v>98470.3</v>
      </c>
      <c r="K74" s="59">
        <f t="shared" si="7"/>
        <v>0</v>
      </c>
    </row>
    <row r="75" spans="1:11" x14ac:dyDescent="0.25">
      <c r="A75">
        <v>34</v>
      </c>
      <c r="B75" s="40" t="s">
        <v>155</v>
      </c>
      <c r="C75" s="40" t="s">
        <v>156</v>
      </c>
      <c r="D75" s="40">
        <v>260915.46</v>
      </c>
      <c r="E75" s="40"/>
      <c r="F75" s="40">
        <f t="shared" si="4"/>
        <v>260915.46</v>
      </c>
      <c r="G75" s="41">
        <v>4237.29</v>
      </c>
      <c r="H75" s="42">
        <f t="shared" ref="H75:H100" si="8">F75-G75</f>
        <v>256678.16999999998</v>
      </c>
      <c r="I75" s="38"/>
      <c r="J75" s="39">
        <v>256678.16999999998</v>
      </c>
      <c r="K75" s="59">
        <f t="shared" si="7"/>
        <v>0</v>
      </c>
    </row>
    <row r="76" spans="1:11" x14ac:dyDescent="0.25">
      <c r="A76">
        <v>35</v>
      </c>
      <c r="B76" s="44" t="s">
        <v>157</v>
      </c>
      <c r="C76" s="44" t="s">
        <v>158</v>
      </c>
      <c r="D76" s="44">
        <v>5112.5</v>
      </c>
      <c r="E76" s="44"/>
      <c r="F76" s="44">
        <f t="shared" si="4"/>
        <v>5112.5</v>
      </c>
      <c r="G76" s="48"/>
      <c r="H76" s="45">
        <f t="shared" si="8"/>
        <v>5112.5</v>
      </c>
      <c r="I76" s="46"/>
      <c r="J76" s="47">
        <v>5112.5</v>
      </c>
      <c r="K76" s="59">
        <f t="shared" si="7"/>
        <v>0</v>
      </c>
    </row>
    <row r="77" spans="1:11" x14ac:dyDescent="0.25">
      <c r="A77">
        <v>36</v>
      </c>
      <c r="B77" s="35" t="s">
        <v>159</v>
      </c>
      <c r="C77" s="34" t="s">
        <v>160</v>
      </c>
      <c r="D77" s="35">
        <v>2388718.15</v>
      </c>
      <c r="E77" s="35"/>
      <c r="F77" s="35">
        <f t="shared" si="4"/>
        <v>2388718.15</v>
      </c>
      <c r="G77" s="36"/>
      <c r="H77" s="37">
        <f>SUM(H78:H99)</f>
        <v>2382718.15</v>
      </c>
      <c r="I77" s="38"/>
      <c r="J77" s="39">
        <v>2382718.15</v>
      </c>
      <c r="K77" s="59">
        <f t="shared" si="7"/>
        <v>0</v>
      </c>
    </row>
    <row r="78" spans="1:11" x14ac:dyDescent="0.25">
      <c r="B78" s="40" t="s">
        <v>161</v>
      </c>
      <c r="C78" s="40" t="s">
        <v>162</v>
      </c>
      <c r="D78" s="40">
        <v>38148.15</v>
      </c>
      <c r="E78" s="40"/>
      <c r="F78" s="40">
        <f t="shared" si="4"/>
        <v>38148.15</v>
      </c>
      <c r="G78" s="43"/>
      <c r="H78" s="42">
        <f t="shared" si="8"/>
        <v>38148.15</v>
      </c>
      <c r="I78" s="38"/>
      <c r="J78" s="39">
        <v>38148.15</v>
      </c>
      <c r="K78" s="59">
        <f t="shared" si="7"/>
        <v>0</v>
      </c>
    </row>
    <row r="79" spans="1:11" x14ac:dyDescent="0.25">
      <c r="B79" s="40" t="s">
        <v>163</v>
      </c>
      <c r="C79" s="40" t="s">
        <v>164</v>
      </c>
      <c r="D79" s="40">
        <v>98580.800000000003</v>
      </c>
      <c r="E79" s="40"/>
      <c r="F79" s="40">
        <f t="shared" si="4"/>
        <v>98580.800000000003</v>
      </c>
      <c r="G79" s="43"/>
      <c r="H79" s="42">
        <f t="shared" si="8"/>
        <v>98580.800000000003</v>
      </c>
      <c r="I79" s="38"/>
      <c r="J79" s="39">
        <v>98580.800000000003</v>
      </c>
      <c r="K79" s="59">
        <f t="shared" si="7"/>
        <v>0</v>
      </c>
    </row>
    <row r="80" spans="1:11" x14ac:dyDescent="0.25">
      <c r="B80" s="40" t="s">
        <v>165</v>
      </c>
      <c r="C80" s="40" t="s">
        <v>166</v>
      </c>
      <c r="D80" s="40">
        <v>211471.13</v>
      </c>
      <c r="E80" s="40"/>
      <c r="F80" s="40">
        <f t="shared" si="4"/>
        <v>211471.13</v>
      </c>
      <c r="G80" s="43"/>
      <c r="H80" s="42">
        <f t="shared" si="8"/>
        <v>211471.13</v>
      </c>
      <c r="I80" s="50"/>
      <c r="J80" s="61">
        <v>211471.13</v>
      </c>
      <c r="K80" s="59">
        <f t="shared" si="7"/>
        <v>0</v>
      </c>
    </row>
    <row r="81" spans="2:11" x14ac:dyDescent="0.25">
      <c r="B81" s="40" t="s">
        <v>167</v>
      </c>
      <c r="C81" s="40" t="s">
        <v>168</v>
      </c>
      <c r="D81" s="40">
        <v>259180.3</v>
      </c>
      <c r="E81" s="40"/>
      <c r="F81" s="40">
        <f t="shared" si="4"/>
        <v>259180.3</v>
      </c>
      <c r="G81" s="43"/>
      <c r="H81" s="42">
        <f t="shared" si="8"/>
        <v>259180.3</v>
      </c>
      <c r="I81" s="38"/>
      <c r="J81" s="39">
        <v>259180.3</v>
      </c>
      <c r="K81" s="59">
        <f t="shared" si="7"/>
        <v>0</v>
      </c>
    </row>
    <row r="82" spans="2:11" x14ac:dyDescent="0.25">
      <c r="B82" s="40" t="s">
        <v>169</v>
      </c>
      <c r="C82" s="40" t="s">
        <v>170</v>
      </c>
      <c r="D82" s="40">
        <v>112829.63</v>
      </c>
      <c r="E82" s="40"/>
      <c r="F82" s="40">
        <f t="shared" si="4"/>
        <v>112829.63</v>
      </c>
      <c r="G82" s="43"/>
      <c r="H82" s="42">
        <f t="shared" si="8"/>
        <v>112829.63</v>
      </c>
      <c r="I82" s="38"/>
      <c r="J82" s="39">
        <v>112829.63</v>
      </c>
      <c r="K82" s="59">
        <f t="shared" si="7"/>
        <v>0</v>
      </c>
    </row>
    <row r="83" spans="2:11" x14ac:dyDescent="0.25">
      <c r="B83" s="40" t="s">
        <v>171</v>
      </c>
      <c r="C83" s="40" t="s">
        <v>172</v>
      </c>
      <c r="D83" s="40">
        <v>52000</v>
      </c>
      <c r="E83" s="40"/>
      <c r="F83" s="40">
        <f t="shared" si="4"/>
        <v>52000</v>
      </c>
      <c r="G83" s="43"/>
      <c r="H83" s="42">
        <f t="shared" si="8"/>
        <v>52000</v>
      </c>
      <c r="I83" s="38"/>
      <c r="J83" s="39">
        <v>52000</v>
      </c>
      <c r="K83" s="59">
        <f t="shared" si="7"/>
        <v>0</v>
      </c>
    </row>
    <row r="84" spans="2:11" x14ac:dyDescent="0.25">
      <c r="B84" s="40" t="s">
        <v>173</v>
      </c>
      <c r="C84" s="40" t="s">
        <v>174</v>
      </c>
      <c r="D84" s="40">
        <v>64555.9</v>
      </c>
      <c r="E84" s="40"/>
      <c r="F84" s="40">
        <f t="shared" si="4"/>
        <v>64555.9</v>
      </c>
      <c r="G84" s="43"/>
      <c r="H84" s="42">
        <f t="shared" si="8"/>
        <v>64555.9</v>
      </c>
      <c r="I84" s="38"/>
      <c r="J84" s="39">
        <v>64555.9</v>
      </c>
      <c r="K84" s="59">
        <f t="shared" si="7"/>
        <v>0</v>
      </c>
    </row>
    <row r="85" spans="2:11" x14ac:dyDescent="0.25">
      <c r="B85" s="40" t="s">
        <v>175</v>
      </c>
      <c r="C85" s="40" t="s">
        <v>176</v>
      </c>
      <c r="D85" s="40">
        <v>4875</v>
      </c>
      <c r="E85" s="40"/>
      <c r="F85" s="40">
        <f t="shared" si="4"/>
        <v>4875</v>
      </c>
      <c r="G85" s="43"/>
      <c r="H85" s="42">
        <f t="shared" si="8"/>
        <v>4875</v>
      </c>
      <c r="I85" s="38"/>
      <c r="J85" s="39">
        <v>4875</v>
      </c>
      <c r="K85" s="59">
        <f t="shared" si="7"/>
        <v>0</v>
      </c>
    </row>
    <row r="86" spans="2:11" x14ac:dyDescent="0.25">
      <c r="B86" s="40" t="s">
        <v>177</v>
      </c>
      <c r="C86" s="40" t="s">
        <v>178</v>
      </c>
      <c r="D86" s="40">
        <v>6597.68</v>
      </c>
      <c r="E86" s="40"/>
      <c r="F86" s="40">
        <f t="shared" si="4"/>
        <v>6597.68</v>
      </c>
      <c r="G86" s="43"/>
      <c r="H86" s="42">
        <f t="shared" si="8"/>
        <v>6597.68</v>
      </c>
      <c r="I86" s="38"/>
      <c r="J86" s="39">
        <v>6597.68</v>
      </c>
      <c r="K86" s="59">
        <f t="shared" si="7"/>
        <v>0</v>
      </c>
    </row>
    <row r="87" spans="2:11" x14ac:dyDescent="0.25">
      <c r="B87" s="40" t="s">
        <v>179</v>
      </c>
      <c r="C87" s="40" t="s">
        <v>180</v>
      </c>
      <c r="D87" s="40">
        <v>8106.5</v>
      </c>
      <c r="E87" s="40"/>
      <c r="F87" s="40">
        <f t="shared" si="4"/>
        <v>8106.5</v>
      </c>
      <c r="G87" s="43"/>
      <c r="H87" s="42">
        <f t="shared" si="8"/>
        <v>8106.5</v>
      </c>
      <c r="I87" s="38"/>
      <c r="J87" s="39">
        <v>8106.5</v>
      </c>
      <c r="K87" s="59">
        <f t="shared" si="7"/>
        <v>0</v>
      </c>
    </row>
    <row r="88" spans="2:11" x14ac:dyDescent="0.25">
      <c r="B88" s="40" t="s">
        <v>181</v>
      </c>
      <c r="C88" s="40" t="s">
        <v>182</v>
      </c>
      <c r="D88" s="40">
        <v>133320</v>
      </c>
      <c r="E88" s="40"/>
      <c r="F88" s="40">
        <f t="shared" ref="F88:F100" si="9">D88+E88</f>
        <v>133320</v>
      </c>
      <c r="G88" s="43"/>
      <c r="H88" s="42">
        <f t="shared" si="8"/>
        <v>133320</v>
      </c>
      <c r="I88" s="38"/>
      <c r="J88" s="39">
        <v>133320</v>
      </c>
      <c r="K88" s="59">
        <f t="shared" si="7"/>
        <v>0</v>
      </c>
    </row>
    <row r="89" spans="2:11" x14ac:dyDescent="0.25">
      <c r="B89" s="40" t="s">
        <v>183</v>
      </c>
      <c r="C89" s="40" t="s">
        <v>184</v>
      </c>
      <c r="D89" s="40">
        <v>49000</v>
      </c>
      <c r="E89" s="40"/>
      <c r="F89" s="40">
        <f t="shared" si="9"/>
        <v>49000</v>
      </c>
      <c r="G89" s="43"/>
      <c r="H89" s="42">
        <f t="shared" si="8"/>
        <v>49000</v>
      </c>
      <c r="I89" s="38"/>
      <c r="J89" s="39">
        <v>49000</v>
      </c>
      <c r="K89" s="59">
        <f t="shared" si="7"/>
        <v>0</v>
      </c>
    </row>
    <row r="90" spans="2:11" x14ac:dyDescent="0.25">
      <c r="B90" s="40" t="s">
        <v>185</v>
      </c>
      <c r="C90" s="40" t="s">
        <v>186</v>
      </c>
      <c r="D90" s="40">
        <v>128450</v>
      </c>
      <c r="E90" s="40"/>
      <c r="F90" s="40">
        <f t="shared" si="9"/>
        <v>128450</v>
      </c>
      <c r="G90" s="43"/>
      <c r="H90" s="42">
        <f t="shared" si="8"/>
        <v>128450</v>
      </c>
      <c r="I90" s="38"/>
      <c r="J90" s="39">
        <v>128450</v>
      </c>
      <c r="K90" s="59">
        <f t="shared" si="7"/>
        <v>0</v>
      </c>
    </row>
    <row r="91" spans="2:11" x14ac:dyDescent="0.25">
      <c r="B91" s="40" t="s">
        <v>187</v>
      </c>
      <c r="C91" s="40" t="s">
        <v>188</v>
      </c>
      <c r="D91" s="40">
        <v>3450</v>
      </c>
      <c r="E91" s="40"/>
      <c r="F91" s="40">
        <f t="shared" si="9"/>
        <v>3450</v>
      </c>
      <c r="G91" s="43"/>
      <c r="H91" s="42">
        <f t="shared" si="8"/>
        <v>3450</v>
      </c>
      <c r="I91" s="38"/>
      <c r="J91" s="39">
        <v>3450</v>
      </c>
      <c r="K91" s="59">
        <f t="shared" si="7"/>
        <v>0</v>
      </c>
    </row>
    <row r="92" spans="2:11" x14ac:dyDescent="0.25">
      <c r="B92" s="40" t="s">
        <v>189</v>
      </c>
      <c r="C92" s="40" t="s">
        <v>190</v>
      </c>
      <c r="D92" s="40">
        <v>97195</v>
      </c>
      <c r="E92" s="40"/>
      <c r="F92" s="40">
        <f t="shared" si="9"/>
        <v>97195</v>
      </c>
      <c r="G92" s="43"/>
      <c r="H92" s="42">
        <f t="shared" si="8"/>
        <v>97195</v>
      </c>
      <c r="I92" s="38"/>
      <c r="J92" s="39">
        <v>97195</v>
      </c>
      <c r="K92" s="59">
        <f t="shared" si="7"/>
        <v>0</v>
      </c>
    </row>
    <row r="93" spans="2:11" x14ac:dyDescent="0.25">
      <c r="B93" s="41" t="s">
        <v>191</v>
      </c>
      <c r="C93" s="41" t="s">
        <v>192</v>
      </c>
      <c r="D93" s="41">
        <v>29677.53</v>
      </c>
      <c r="E93" s="41"/>
      <c r="F93" s="40">
        <f t="shared" si="9"/>
        <v>29677.53</v>
      </c>
      <c r="G93" s="41">
        <v>4000</v>
      </c>
      <c r="H93" s="42">
        <f t="shared" si="8"/>
        <v>25677.53</v>
      </c>
      <c r="I93" s="38"/>
      <c r="J93" s="39">
        <v>25677.53</v>
      </c>
      <c r="K93" s="59">
        <f t="shared" si="7"/>
        <v>0</v>
      </c>
    </row>
    <row r="94" spans="2:11" x14ac:dyDescent="0.25">
      <c r="B94" s="41" t="s">
        <v>193</v>
      </c>
      <c r="C94" s="41" t="s">
        <v>194</v>
      </c>
      <c r="D94" s="41">
        <v>30537</v>
      </c>
      <c r="E94" s="41"/>
      <c r="F94" s="40">
        <f t="shared" si="9"/>
        <v>30537</v>
      </c>
      <c r="G94" s="43"/>
      <c r="H94" s="42">
        <f t="shared" si="8"/>
        <v>30537</v>
      </c>
      <c r="I94" s="38"/>
      <c r="J94" s="39">
        <v>30537</v>
      </c>
      <c r="K94" s="59">
        <f t="shared" si="7"/>
        <v>0</v>
      </c>
    </row>
    <row r="95" spans="2:11" x14ac:dyDescent="0.25">
      <c r="B95" s="41" t="s">
        <v>195</v>
      </c>
      <c r="C95" s="41" t="s">
        <v>196</v>
      </c>
      <c r="D95" s="41">
        <v>4875</v>
      </c>
      <c r="E95" s="41"/>
      <c r="F95" s="40">
        <f t="shared" si="9"/>
        <v>4875</v>
      </c>
      <c r="G95" s="43"/>
      <c r="H95" s="42">
        <f t="shared" si="8"/>
        <v>4875</v>
      </c>
      <c r="I95" s="38"/>
      <c r="J95" s="39">
        <v>4875</v>
      </c>
      <c r="K95" s="59">
        <f t="shared" si="7"/>
        <v>0</v>
      </c>
    </row>
    <row r="96" spans="2:11" x14ac:dyDescent="0.25">
      <c r="B96" s="41" t="s">
        <v>197</v>
      </c>
      <c r="C96" s="41" t="s">
        <v>198</v>
      </c>
      <c r="D96" s="41">
        <v>967031.49</v>
      </c>
      <c r="E96" s="41"/>
      <c r="F96" s="40">
        <f t="shared" si="9"/>
        <v>967031.49</v>
      </c>
      <c r="G96" s="43"/>
      <c r="H96" s="42">
        <f t="shared" si="8"/>
        <v>967031.49</v>
      </c>
      <c r="I96" s="38"/>
      <c r="J96" s="39">
        <v>967031.49</v>
      </c>
      <c r="K96" s="59">
        <f t="shared" si="7"/>
        <v>0</v>
      </c>
    </row>
    <row r="97" spans="2:12" x14ac:dyDescent="0.25">
      <c r="B97" s="41" t="s">
        <v>199</v>
      </c>
      <c r="C97" s="41" t="s">
        <v>200</v>
      </c>
      <c r="D97" s="41">
        <v>81059.259999999995</v>
      </c>
      <c r="E97" s="41"/>
      <c r="F97" s="40">
        <f t="shared" si="9"/>
        <v>81059.259999999995</v>
      </c>
      <c r="G97" s="41">
        <v>2000</v>
      </c>
      <c r="H97" s="42">
        <f t="shared" si="8"/>
        <v>79059.259999999995</v>
      </c>
      <c r="I97" s="38"/>
      <c r="J97" s="39">
        <v>79059.259999999995</v>
      </c>
      <c r="K97" s="59">
        <f t="shared" si="7"/>
        <v>0</v>
      </c>
    </row>
    <row r="98" spans="2:12" x14ac:dyDescent="0.25">
      <c r="B98" s="41" t="s">
        <v>201</v>
      </c>
      <c r="C98" s="41" t="s">
        <v>202</v>
      </c>
      <c r="D98" s="41">
        <v>7777.78</v>
      </c>
      <c r="E98" s="41"/>
      <c r="F98" s="40">
        <f t="shared" si="9"/>
        <v>7777.78</v>
      </c>
      <c r="G98" s="43"/>
      <c r="H98" s="42">
        <f t="shared" si="8"/>
        <v>7777.78</v>
      </c>
      <c r="I98" s="38"/>
      <c r="J98" s="39">
        <v>7777.78</v>
      </c>
      <c r="K98" s="59">
        <f t="shared" si="7"/>
        <v>0</v>
      </c>
    </row>
    <row r="99" spans="2:12" x14ac:dyDescent="0.25">
      <c r="B99" s="43"/>
      <c r="C99" s="43"/>
      <c r="D99" s="43"/>
      <c r="E99" s="43"/>
      <c r="F99" s="40">
        <f t="shared" si="9"/>
        <v>0</v>
      </c>
      <c r="G99" s="43"/>
      <c r="H99" s="42">
        <f t="shared" si="8"/>
        <v>0</v>
      </c>
      <c r="I99" s="38"/>
      <c r="J99" s="39">
        <v>0</v>
      </c>
      <c r="K99" s="59">
        <f t="shared" si="7"/>
        <v>0</v>
      </c>
    </row>
    <row r="100" spans="2:12" x14ac:dyDescent="0.25">
      <c r="B100" s="43"/>
      <c r="C100" s="34" t="s">
        <v>203</v>
      </c>
      <c r="D100" s="51">
        <v>36991458.43</v>
      </c>
      <c r="E100" s="52">
        <f>E23+E50+E54+E59</f>
        <v>34443.479999999996</v>
      </c>
      <c r="F100" s="40">
        <f t="shared" si="9"/>
        <v>37025901.909999996</v>
      </c>
      <c r="G100" s="41">
        <f>SUM(G6:G99)</f>
        <v>732754.47</v>
      </c>
      <c r="H100" s="42">
        <f t="shared" si="8"/>
        <v>36293147.439999998</v>
      </c>
      <c r="I100" s="38"/>
      <c r="J100" s="39">
        <f>J5+J8+J13+J18+J21+J25+J29+J33+J39+J42+J47+J51+J53+J54+J55+J56+J57+J58+J59+J60+J61+J77</f>
        <v>36293147.439999998</v>
      </c>
      <c r="K100" s="59">
        <f t="shared" si="7"/>
        <v>0</v>
      </c>
      <c r="L100" s="59"/>
    </row>
    <row r="101" spans="2:12" x14ac:dyDescent="0.25">
      <c r="B101" s="56"/>
      <c r="C101" s="56"/>
      <c r="D101" s="56"/>
      <c r="E101" s="56"/>
      <c r="F101" s="56"/>
      <c r="G101" s="56">
        <v>0</v>
      </c>
      <c r="H101" s="56"/>
      <c r="I101" s="56"/>
      <c r="J101" s="56"/>
      <c r="K101" s="56"/>
    </row>
    <row r="102" spans="2:12" x14ac:dyDescent="0.25">
      <c r="B102" s="56"/>
      <c r="C102" s="56"/>
      <c r="D102" s="56"/>
      <c r="E102" s="57"/>
      <c r="F102" s="56"/>
      <c r="G102" s="58"/>
      <c r="H102" s="58"/>
      <c r="I102" s="56"/>
      <c r="J102" s="57">
        <f>J100-H100</f>
        <v>0</v>
      </c>
      <c r="K102" s="56"/>
    </row>
    <row r="103" spans="2:12" x14ac:dyDescent="0.25">
      <c r="B103" s="56"/>
      <c r="C103" s="56"/>
      <c r="D103" s="56"/>
      <c r="E103" s="60"/>
      <c r="F103" s="56"/>
      <c r="G103" s="56"/>
      <c r="H103" s="56"/>
      <c r="I103" s="56"/>
      <c r="J103" s="56"/>
      <c r="K103" s="56"/>
    </row>
    <row r="104" spans="2:12" x14ac:dyDescent="0.25">
      <c r="B104" s="56"/>
      <c r="C104" s="56"/>
      <c r="D104" s="56"/>
      <c r="E104" s="57"/>
      <c r="F104" s="56"/>
      <c r="G104" s="56"/>
      <c r="H104" s="58"/>
      <c r="I104" s="56"/>
      <c r="J104" s="57">
        <v>36293147.439999998</v>
      </c>
      <c r="K104" s="56"/>
    </row>
    <row r="105" spans="2:12" x14ac:dyDescent="0.25">
      <c r="B105" s="56"/>
      <c r="C105" s="56"/>
      <c r="D105" s="56"/>
      <c r="E105" s="56"/>
      <c r="F105" s="56"/>
      <c r="G105" s="56"/>
      <c r="H105" s="57"/>
      <c r="I105" s="56"/>
      <c r="J105" s="56"/>
      <c r="K105" s="56"/>
    </row>
    <row r="106" spans="2:12" x14ac:dyDescent="0.25">
      <c r="B106" s="56"/>
      <c r="C106" s="56"/>
      <c r="D106" s="56"/>
      <c r="E106" s="56"/>
      <c r="F106" s="56"/>
      <c r="G106" s="56"/>
      <c r="H106" s="58"/>
      <c r="I106" s="56"/>
      <c r="J106" s="56"/>
      <c r="K106" s="56"/>
    </row>
    <row r="107" spans="2:12" x14ac:dyDescent="0.25">
      <c r="B107" s="56"/>
      <c r="C107" s="56"/>
      <c r="D107" s="56"/>
      <c r="E107" s="57"/>
      <c r="F107" s="56"/>
      <c r="G107" s="56"/>
      <c r="H107" s="56"/>
      <c r="I107" s="56"/>
      <c r="J107" s="57"/>
      <c r="K107" s="56"/>
    </row>
    <row r="108" spans="2:12" x14ac:dyDescent="0.25">
      <c r="B108" s="56"/>
      <c r="C108" s="56"/>
      <c r="D108" s="56"/>
      <c r="E108" s="56"/>
      <c r="F108" s="56"/>
      <c r="G108" s="56"/>
      <c r="H108" s="58"/>
      <c r="I108" s="56"/>
      <c r="J108" s="56"/>
      <c r="K108" s="56"/>
    </row>
    <row r="109" spans="2:12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</row>
    <row r="110" spans="2:12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</row>
    <row r="111" spans="2:12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</row>
    <row r="112" spans="2:12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</row>
    <row r="113" spans="2:11" x14ac:dyDescent="0.25">
      <c r="B113" s="56"/>
      <c r="C113" s="4" t="s">
        <v>15</v>
      </c>
      <c r="D113" s="4" t="s">
        <v>16</v>
      </c>
      <c r="E113" s="4">
        <v>3611.11</v>
      </c>
      <c r="F113" s="56"/>
      <c r="G113" s="56"/>
      <c r="H113" s="56"/>
      <c r="I113" s="56"/>
      <c r="J113" s="56"/>
      <c r="K113" s="56"/>
    </row>
    <row r="114" spans="2:11" x14ac:dyDescent="0.25">
      <c r="B114" s="56"/>
      <c r="C114" s="4" t="s">
        <v>47</v>
      </c>
      <c r="D114" s="4" t="s">
        <v>48</v>
      </c>
      <c r="E114" s="4">
        <v>2542.37</v>
      </c>
      <c r="F114" s="56"/>
      <c r="G114" s="56"/>
      <c r="H114" s="56"/>
      <c r="I114" s="56"/>
      <c r="J114" s="56"/>
      <c r="K114" s="56"/>
    </row>
    <row r="115" spans="2:11" x14ac:dyDescent="0.25">
      <c r="B115" s="56"/>
      <c r="C115" s="4" t="s">
        <v>49</v>
      </c>
      <c r="D115" s="4" t="s">
        <v>50</v>
      </c>
      <c r="E115" s="4">
        <v>90989.8</v>
      </c>
      <c r="F115" s="56"/>
      <c r="G115" s="56"/>
      <c r="H115" s="56"/>
      <c r="I115" s="56"/>
      <c r="J115" s="56"/>
      <c r="K115" s="56"/>
    </row>
    <row r="116" spans="2:11" x14ac:dyDescent="0.25">
      <c r="B116" s="56"/>
      <c r="C116" s="4" t="s">
        <v>51</v>
      </c>
      <c r="D116" s="4" t="s">
        <v>52</v>
      </c>
      <c r="E116" s="4">
        <v>36000</v>
      </c>
      <c r="F116" s="56"/>
      <c r="G116" s="56"/>
      <c r="H116" s="56"/>
      <c r="I116" s="56"/>
      <c r="J116" s="56"/>
      <c r="K116" s="56"/>
    </row>
    <row r="117" spans="2:11" x14ac:dyDescent="0.25">
      <c r="B117" s="56"/>
      <c r="C117" s="4" t="s">
        <v>63</v>
      </c>
      <c r="D117" s="4" t="s">
        <v>64</v>
      </c>
      <c r="E117" s="4">
        <v>6440</v>
      </c>
      <c r="F117" s="56"/>
      <c r="G117" s="56"/>
      <c r="H117" s="56"/>
      <c r="I117" s="56"/>
      <c r="J117" s="56"/>
      <c r="K117" s="56"/>
    </row>
    <row r="118" spans="2:11" x14ac:dyDescent="0.25">
      <c r="B118" s="56"/>
      <c r="C118" s="4" t="s">
        <v>65</v>
      </c>
      <c r="D118" s="4" t="s">
        <v>66</v>
      </c>
      <c r="E118" s="4">
        <v>7400</v>
      </c>
      <c r="F118" s="56"/>
      <c r="G118" s="56"/>
      <c r="H118" s="56"/>
      <c r="I118" s="56"/>
      <c r="J118" s="56"/>
      <c r="K118" s="56"/>
    </row>
    <row r="119" spans="2:11" x14ac:dyDescent="0.25">
      <c r="B119" s="56"/>
      <c r="C119" s="4" t="s">
        <v>83</v>
      </c>
      <c r="D119" s="4" t="s">
        <v>84</v>
      </c>
      <c r="E119" s="4">
        <v>10169.49</v>
      </c>
      <c r="F119" s="56"/>
      <c r="G119" s="56"/>
      <c r="H119" s="56"/>
      <c r="I119" s="56"/>
      <c r="J119" s="56"/>
      <c r="K119" s="56"/>
    </row>
    <row r="120" spans="2:11" x14ac:dyDescent="0.25">
      <c r="B120" s="56"/>
      <c r="C120" s="4" t="s">
        <v>91</v>
      </c>
      <c r="D120" s="4" t="s">
        <v>92</v>
      </c>
      <c r="E120" s="4">
        <v>51186.44</v>
      </c>
      <c r="F120" s="56"/>
      <c r="G120" s="56"/>
      <c r="H120" s="56"/>
      <c r="I120" s="56"/>
      <c r="J120" s="56"/>
      <c r="K120" s="56"/>
    </row>
    <row r="121" spans="2:11" x14ac:dyDescent="0.25">
      <c r="B121" s="56"/>
      <c r="C121" s="4" t="s">
        <v>95</v>
      </c>
      <c r="D121" s="4" t="s">
        <v>96</v>
      </c>
      <c r="E121" s="4">
        <v>324406.77</v>
      </c>
      <c r="F121" s="56"/>
      <c r="G121" s="56"/>
      <c r="H121" s="56"/>
      <c r="I121" s="56"/>
      <c r="J121" s="56"/>
      <c r="K121" s="56"/>
    </row>
    <row r="122" spans="2:11" x14ac:dyDescent="0.25">
      <c r="B122" s="56"/>
      <c r="C122" s="4" t="s">
        <v>113</v>
      </c>
      <c r="D122" s="4" t="s">
        <v>112</v>
      </c>
      <c r="E122" s="4">
        <v>2271.1999999999998</v>
      </c>
      <c r="F122" s="56"/>
      <c r="G122" s="56"/>
      <c r="H122" s="56"/>
      <c r="I122" s="56"/>
      <c r="J122" s="56"/>
      <c r="K122" s="56"/>
    </row>
    <row r="123" spans="2:11" x14ac:dyDescent="0.25">
      <c r="B123" s="56"/>
      <c r="C123" s="4" t="s">
        <v>155</v>
      </c>
      <c r="D123" s="4" t="s">
        <v>156</v>
      </c>
      <c r="E123" s="4">
        <v>4237.29</v>
      </c>
      <c r="F123" s="56"/>
      <c r="G123" s="56"/>
      <c r="H123" s="56"/>
      <c r="I123" s="56"/>
      <c r="J123" s="56"/>
      <c r="K123" s="56"/>
    </row>
    <row r="124" spans="2:11" x14ac:dyDescent="0.25">
      <c r="B124" s="56"/>
      <c r="C124" s="4" t="s">
        <v>191</v>
      </c>
      <c r="D124" s="4" t="s">
        <v>192</v>
      </c>
      <c r="E124" s="4">
        <v>4000</v>
      </c>
      <c r="F124" s="56"/>
      <c r="G124" s="56"/>
      <c r="H124" s="56"/>
      <c r="I124" s="56"/>
      <c r="J124" s="56"/>
      <c r="K124" s="56"/>
    </row>
    <row r="125" spans="2:11" x14ac:dyDescent="0.25">
      <c r="B125" s="56"/>
      <c r="C125" s="4" t="s">
        <v>199</v>
      </c>
      <c r="D125" s="4" t="s">
        <v>200</v>
      </c>
      <c r="E125" s="4">
        <v>2000</v>
      </c>
      <c r="F125" s="56"/>
      <c r="G125" s="56"/>
      <c r="H125" s="56"/>
      <c r="I125" s="56"/>
      <c r="J125" s="56"/>
      <c r="K125" s="56"/>
    </row>
    <row r="126" spans="2:11" x14ac:dyDescent="0.25">
      <c r="C126" s="4" t="s">
        <v>85</v>
      </c>
      <c r="D126" s="4" t="s">
        <v>86</v>
      </c>
      <c r="E126" s="4">
        <v>5000</v>
      </c>
    </row>
    <row r="127" spans="2:11" x14ac:dyDescent="0.25">
      <c r="C127" s="4" t="s">
        <v>95</v>
      </c>
      <c r="D127" s="4" t="s">
        <v>96</v>
      </c>
      <c r="E127" s="4">
        <v>182500</v>
      </c>
    </row>
    <row r="128" spans="2:11" x14ac:dyDescent="0.25">
      <c r="C128" s="55"/>
      <c r="D128" s="55"/>
      <c r="E128" s="4">
        <f>SUM(E113:E127)</f>
        <v>732754.47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E35" sqref="E35"/>
    </sheetView>
  </sheetViews>
  <sheetFormatPr defaultRowHeight="15" x14ac:dyDescent="0.25"/>
  <cols>
    <col min="7" max="7" width="22.42578125" customWidth="1"/>
    <col min="8" max="8" width="10.28515625" bestFit="1" customWidth="1"/>
  </cols>
  <sheetData>
    <row r="1" spans="1:8" x14ac:dyDescent="0.25">
      <c r="A1" s="1"/>
      <c r="B1" s="1"/>
      <c r="C1" s="1"/>
      <c r="D1" s="1"/>
      <c r="E1" s="1"/>
      <c r="F1" s="1" t="s">
        <v>204</v>
      </c>
      <c r="G1" s="1"/>
      <c r="H1" s="1"/>
    </row>
    <row r="2" spans="1:8" x14ac:dyDescent="0.25">
      <c r="A2" s="89" t="s">
        <v>0</v>
      </c>
      <c r="B2" s="89"/>
      <c r="C2" s="89"/>
      <c r="D2" s="89"/>
      <c r="E2" s="89"/>
      <c r="F2" s="89"/>
      <c r="G2" s="89"/>
      <c r="H2" s="89"/>
    </row>
    <row r="3" spans="1:8" ht="15.75" thickBot="1" x14ac:dyDescent="0.3">
      <c r="A3" s="91" t="s">
        <v>1</v>
      </c>
      <c r="B3" s="91"/>
      <c r="C3" s="91"/>
      <c r="D3" s="91"/>
      <c r="E3" s="91"/>
      <c r="F3" s="7"/>
      <c r="G3" s="7" t="s">
        <v>2</v>
      </c>
      <c r="H3" s="8" t="s">
        <v>3</v>
      </c>
    </row>
    <row r="4" spans="1:8" x14ac:dyDescent="0.25">
      <c r="A4" s="4" t="s">
        <v>6</v>
      </c>
      <c r="B4" s="4" t="s">
        <v>7</v>
      </c>
      <c r="C4" s="4" t="s">
        <v>7</v>
      </c>
      <c r="D4" s="4" t="s">
        <v>7</v>
      </c>
      <c r="E4" s="4" t="s">
        <v>7</v>
      </c>
      <c r="F4" s="4" t="s">
        <v>7</v>
      </c>
      <c r="G4" s="4" t="s">
        <v>8</v>
      </c>
      <c r="H4" s="4">
        <v>713180.77</v>
      </c>
    </row>
    <row r="5" spans="1:8" x14ac:dyDescent="0.25">
      <c r="A5" s="4" t="s">
        <v>7</v>
      </c>
      <c r="B5" s="4" t="s">
        <v>9</v>
      </c>
      <c r="C5" s="4" t="s">
        <v>7</v>
      </c>
      <c r="D5" s="4" t="s">
        <v>7</v>
      </c>
      <c r="E5" s="4" t="s">
        <v>7</v>
      </c>
      <c r="F5" s="4" t="s">
        <v>7</v>
      </c>
      <c r="G5" s="4" t="s">
        <v>10</v>
      </c>
      <c r="H5" s="4">
        <v>713180.77</v>
      </c>
    </row>
    <row r="6" spans="1:8" x14ac:dyDescent="0.25">
      <c r="A6" s="4" t="s">
        <v>7</v>
      </c>
      <c r="B6" s="4" t="s">
        <v>7</v>
      </c>
      <c r="C6" s="4" t="s">
        <v>11</v>
      </c>
      <c r="D6" s="4" t="s">
        <v>7</v>
      </c>
      <c r="E6" s="4" t="s">
        <v>7</v>
      </c>
      <c r="F6" s="4" t="s">
        <v>7</v>
      </c>
      <c r="G6" s="4" t="s">
        <v>12</v>
      </c>
      <c r="H6" s="4">
        <v>713180.77</v>
      </c>
    </row>
    <row r="7" spans="1:8" ht="15.75" thickBot="1" x14ac:dyDescent="0.3">
      <c r="A7" s="9" t="s">
        <v>7</v>
      </c>
      <c r="B7" s="9" t="s">
        <v>7</v>
      </c>
      <c r="C7" s="9" t="s">
        <v>7</v>
      </c>
      <c r="D7" s="9" t="s">
        <v>13</v>
      </c>
      <c r="E7" s="9" t="s">
        <v>7</v>
      </c>
      <c r="F7" s="9" t="s">
        <v>7</v>
      </c>
      <c r="G7" s="9" t="s">
        <v>14</v>
      </c>
      <c r="H7" s="9">
        <v>3611.11</v>
      </c>
    </row>
    <row r="8" spans="1:8" x14ac:dyDescent="0.25">
      <c r="A8" s="4" t="s">
        <v>7</v>
      </c>
      <c r="B8" s="4" t="s">
        <v>7</v>
      </c>
      <c r="C8" s="4" t="s">
        <v>7</v>
      </c>
      <c r="D8" s="4" t="s">
        <v>7</v>
      </c>
      <c r="E8" s="4" t="s">
        <v>15</v>
      </c>
      <c r="F8" s="4" t="s">
        <v>7</v>
      </c>
      <c r="G8" s="4" t="s">
        <v>16</v>
      </c>
      <c r="H8" s="4">
        <v>3611.11</v>
      </c>
    </row>
    <row r="9" spans="1:8" ht="15.75" thickBot="1" x14ac:dyDescent="0.3">
      <c r="A9" s="9" t="s">
        <v>7</v>
      </c>
      <c r="B9" s="9" t="s">
        <v>7</v>
      </c>
      <c r="C9" s="9" t="s">
        <v>7</v>
      </c>
      <c r="D9" s="9" t="s">
        <v>45</v>
      </c>
      <c r="E9" s="9" t="s">
        <v>7</v>
      </c>
      <c r="F9" s="9" t="s">
        <v>7</v>
      </c>
      <c r="G9" s="9" t="s">
        <v>46</v>
      </c>
      <c r="H9" s="9">
        <v>129532.17</v>
      </c>
    </row>
    <row r="10" spans="1:8" x14ac:dyDescent="0.25">
      <c r="A10" s="4" t="s">
        <v>7</v>
      </c>
      <c r="B10" s="4" t="s">
        <v>7</v>
      </c>
      <c r="C10" s="4" t="s">
        <v>7</v>
      </c>
      <c r="D10" s="4" t="s">
        <v>7</v>
      </c>
      <c r="E10" s="4" t="s">
        <v>47</v>
      </c>
      <c r="F10" s="4" t="s">
        <v>7</v>
      </c>
      <c r="G10" s="4" t="s">
        <v>48</v>
      </c>
      <c r="H10" s="4">
        <v>2542.37</v>
      </c>
    </row>
    <row r="11" spans="1:8" x14ac:dyDescent="0.25">
      <c r="A11" s="4" t="s">
        <v>7</v>
      </c>
      <c r="B11" s="4" t="s">
        <v>7</v>
      </c>
      <c r="C11" s="4" t="s">
        <v>7</v>
      </c>
      <c r="D11" s="4" t="s">
        <v>7</v>
      </c>
      <c r="E11" s="4" t="s">
        <v>49</v>
      </c>
      <c r="F11" s="4" t="s">
        <v>7</v>
      </c>
      <c r="G11" s="4" t="s">
        <v>50</v>
      </c>
      <c r="H11" s="4">
        <v>90989.8</v>
      </c>
    </row>
    <row r="12" spans="1:8" x14ac:dyDescent="0.25">
      <c r="A12" s="4" t="s">
        <v>7</v>
      </c>
      <c r="B12" s="4" t="s">
        <v>7</v>
      </c>
      <c r="C12" s="4" t="s">
        <v>7</v>
      </c>
      <c r="D12" s="4" t="s">
        <v>7</v>
      </c>
      <c r="E12" s="4" t="s">
        <v>51</v>
      </c>
      <c r="F12" s="4" t="s">
        <v>7</v>
      </c>
      <c r="G12" s="4" t="s">
        <v>52</v>
      </c>
      <c r="H12" s="4">
        <v>36000</v>
      </c>
    </row>
    <row r="13" spans="1:8" ht="15.75" thickBot="1" x14ac:dyDescent="0.3">
      <c r="A13" s="9" t="s">
        <v>7</v>
      </c>
      <c r="B13" s="9" t="s">
        <v>7</v>
      </c>
      <c r="C13" s="9" t="s">
        <v>7</v>
      </c>
      <c r="D13" s="9" t="s">
        <v>61</v>
      </c>
      <c r="E13" s="9" t="s">
        <v>7</v>
      </c>
      <c r="F13" s="9" t="s">
        <v>7</v>
      </c>
      <c r="G13" s="9" t="s">
        <v>62</v>
      </c>
      <c r="H13" s="9">
        <v>13840</v>
      </c>
    </row>
    <row r="14" spans="1:8" x14ac:dyDescent="0.25">
      <c r="A14" s="4" t="s">
        <v>7</v>
      </c>
      <c r="B14" s="4" t="s">
        <v>7</v>
      </c>
      <c r="C14" s="4" t="s">
        <v>7</v>
      </c>
      <c r="D14" s="4" t="s">
        <v>7</v>
      </c>
      <c r="E14" s="4" t="s">
        <v>63</v>
      </c>
      <c r="F14" s="4" t="s">
        <v>7</v>
      </c>
      <c r="G14" s="4" t="s">
        <v>64</v>
      </c>
      <c r="H14" s="4">
        <v>6440</v>
      </c>
    </row>
    <row r="15" spans="1:8" x14ac:dyDescent="0.25">
      <c r="A15" s="4" t="s">
        <v>7</v>
      </c>
      <c r="B15" s="4" t="s">
        <v>7</v>
      </c>
      <c r="C15" s="4" t="s">
        <v>7</v>
      </c>
      <c r="D15" s="4" t="s">
        <v>7</v>
      </c>
      <c r="E15" s="4" t="s">
        <v>65</v>
      </c>
      <c r="F15" s="4" t="s">
        <v>7</v>
      </c>
      <c r="G15" s="4" t="s">
        <v>66</v>
      </c>
      <c r="H15" s="4">
        <v>7400</v>
      </c>
    </row>
    <row r="16" spans="1:8" ht="15.75" thickBot="1" x14ac:dyDescent="0.3">
      <c r="A16" s="9" t="s">
        <v>7</v>
      </c>
      <c r="B16" s="9" t="s">
        <v>7</v>
      </c>
      <c r="C16" s="9" t="s">
        <v>7</v>
      </c>
      <c r="D16" s="9" t="s">
        <v>81</v>
      </c>
      <c r="E16" s="9" t="s">
        <v>7</v>
      </c>
      <c r="F16" s="9" t="s">
        <v>7</v>
      </c>
      <c r="G16" s="9" t="s">
        <v>82</v>
      </c>
      <c r="H16" s="9">
        <v>15169.49</v>
      </c>
    </row>
    <row r="17" spans="1:8" x14ac:dyDescent="0.25">
      <c r="A17" s="4" t="s">
        <v>7</v>
      </c>
      <c r="B17" s="4" t="s">
        <v>7</v>
      </c>
      <c r="C17" s="4" t="s">
        <v>7</v>
      </c>
      <c r="D17" s="4" t="s">
        <v>7</v>
      </c>
      <c r="E17" s="4" t="s">
        <v>83</v>
      </c>
      <c r="F17" s="4" t="s">
        <v>7</v>
      </c>
      <c r="G17" s="4" t="s">
        <v>84</v>
      </c>
      <c r="H17" s="4">
        <v>10169.49</v>
      </c>
    </row>
    <row r="18" spans="1:8" x14ac:dyDescent="0.25">
      <c r="A18" s="4" t="s">
        <v>7</v>
      </c>
      <c r="B18" s="4" t="s">
        <v>7</v>
      </c>
      <c r="C18" s="4" t="s">
        <v>7</v>
      </c>
      <c r="D18" s="4" t="s">
        <v>7</v>
      </c>
      <c r="E18" s="4" t="s">
        <v>85</v>
      </c>
      <c r="F18" s="4" t="s">
        <v>7</v>
      </c>
      <c r="G18" s="4" t="s">
        <v>86</v>
      </c>
      <c r="H18" s="4">
        <v>5000</v>
      </c>
    </row>
    <row r="19" spans="1:8" ht="15.75" thickBot="1" x14ac:dyDescent="0.3">
      <c r="A19" s="9" t="s">
        <v>7</v>
      </c>
      <c r="B19" s="9" t="s">
        <v>7</v>
      </c>
      <c r="C19" s="9" t="s">
        <v>7</v>
      </c>
      <c r="D19" s="9" t="s">
        <v>87</v>
      </c>
      <c r="E19" s="9" t="s">
        <v>7</v>
      </c>
      <c r="F19" s="9" t="s">
        <v>7</v>
      </c>
      <c r="G19" s="9" t="s">
        <v>88</v>
      </c>
      <c r="H19" s="9">
        <v>532669.48</v>
      </c>
    </row>
    <row r="20" spans="1:8" x14ac:dyDescent="0.25">
      <c r="A20" s="4" t="s">
        <v>7</v>
      </c>
      <c r="B20" s="4" t="s">
        <v>7</v>
      </c>
      <c r="C20" s="4" t="s">
        <v>7</v>
      </c>
      <c r="D20" s="4" t="s">
        <v>7</v>
      </c>
      <c r="E20" s="4" t="s">
        <v>91</v>
      </c>
      <c r="F20" s="4" t="s">
        <v>7</v>
      </c>
      <c r="G20" s="4" t="s">
        <v>92</v>
      </c>
      <c r="H20" s="4">
        <v>51186.44</v>
      </c>
    </row>
    <row r="21" spans="1:8" x14ac:dyDescent="0.25">
      <c r="A21" s="4" t="s">
        <v>7</v>
      </c>
      <c r="B21" s="4" t="s">
        <v>7</v>
      </c>
      <c r="C21" s="4" t="s">
        <v>7</v>
      </c>
      <c r="D21" s="4" t="s">
        <v>7</v>
      </c>
      <c r="E21" s="4" t="s">
        <v>95</v>
      </c>
      <c r="F21" s="4" t="s">
        <v>7</v>
      </c>
      <c r="G21" s="4" t="s">
        <v>96</v>
      </c>
      <c r="H21" s="4">
        <v>481483.04</v>
      </c>
    </row>
    <row r="22" spans="1:8" ht="15.75" thickBot="1" x14ac:dyDescent="0.3">
      <c r="A22" s="9" t="s">
        <v>7</v>
      </c>
      <c r="B22" s="9" t="s">
        <v>7</v>
      </c>
      <c r="C22" s="9" t="s">
        <v>7</v>
      </c>
      <c r="D22" s="9" t="s">
        <v>111</v>
      </c>
      <c r="E22" s="9" t="s">
        <v>7</v>
      </c>
      <c r="F22" s="9" t="s">
        <v>7</v>
      </c>
      <c r="G22" s="9" t="s">
        <v>112</v>
      </c>
      <c r="H22" s="9">
        <v>2271.1999999999998</v>
      </c>
    </row>
    <row r="23" spans="1:8" x14ac:dyDescent="0.25">
      <c r="A23" s="4" t="s">
        <v>7</v>
      </c>
      <c r="B23" s="4" t="s">
        <v>7</v>
      </c>
      <c r="C23" s="4" t="s">
        <v>7</v>
      </c>
      <c r="D23" s="4" t="s">
        <v>7</v>
      </c>
      <c r="E23" s="4" t="s">
        <v>113</v>
      </c>
      <c r="F23" s="4" t="s">
        <v>7</v>
      </c>
      <c r="G23" s="4" t="s">
        <v>112</v>
      </c>
      <c r="H23" s="4">
        <v>2271.1999999999998</v>
      </c>
    </row>
    <row r="24" spans="1:8" ht="15.75" thickBot="1" x14ac:dyDescent="0.3">
      <c r="A24" s="9" t="s">
        <v>7</v>
      </c>
      <c r="B24" s="9" t="s">
        <v>7</v>
      </c>
      <c r="C24" s="9" t="s">
        <v>7</v>
      </c>
      <c r="D24" s="9" t="s">
        <v>127</v>
      </c>
      <c r="E24" s="9" t="s">
        <v>7</v>
      </c>
      <c r="F24" s="9" t="s">
        <v>7</v>
      </c>
      <c r="G24" s="9" t="s">
        <v>128</v>
      </c>
      <c r="H24" s="9">
        <v>10087.32</v>
      </c>
    </row>
    <row r="25" spans="1:8" x14ac:dyDescent="0.25">
      <c r="A25" s="4" t="s">
        <v>7</v>
      </c>
      <c r="B25" s="4" t="s">
        <v>7</v>
      </c>
      <c r="C25" s="4" t="s">
        <v>7</v>
      </c>
      <c r="D25" s="4" t="s">
        <v>7</v>
      </c>
      <c r="E25" s="4" t="s">
        <v>129</v>
      </c>
      <c r="F25" s="4" t="s">
        <v>7</v>
      </c>
      <c r="G25" s="4" t="s">
        <v>130</v>
      </c>
      <c r="H25" s="4">
        <v>5850.03</v>
      </c>
    </row>
    <row r="26" spans="1:8" x14ac:dyDescent="0.25">
      <c r="A26" s="4" t="s">
        <v>7</v>
      </c>
      <c r="B26" s="4" t="s">
        <v>7</v>
      </c>
      <c r="C26" s="4" t="s">
        <v>7</v>
      </c>
      <c r="D26" s="4" t="s">
        <v>7</v>
      </c>
      <c r="E26" s="4" t="s">
        <v>155</v>
      </c>
      <c r="F26" s="4" t="s">
        <v>7</v>
      </c>
      <c r="G26" s="4" t="s">
        <v>156</v>
      </c>
      <c r="H26" s="4">
        <v>4237.29</v>
      </c>
    </row>
    <row r="27" spans="1:8" ht="15.75" thickBot="1" x14ac:dyDescent="0.3">
      <c r="A27" s="9" t="s">
        <v>7</v>
      </c>
      <c r="B27" s="9" t="s">
        <v>7</v>
      </c>
      <c r="C27" s="9" t="s">
        <v>7</v>
      </c>
      <c r="D27" s="9" t="s">
        <v>159</v>
      </c>
      <c r="E27" s="9" t="s">
        <v>7</v>
      </c>
      <c r="F27" s="9" t="s">
        <v>7</v>
      </c>
      <c r="G27" s="9" t="s">
        <v>160</v>
      </c>
      <c r="H27" s="9">
        <v>6000</v>
      </c>
    </row>
    <row r="28" spans="1:8" x14ac:dyDescent="0.25">
      <c r="A28" s="4" t="s">
        <v>7</v>
      </c>
      <c r="B28" s="4" t="s">
        <v>7</v>
      </c>
      <c r="C28" s="4" t="s">
        <v>7</v>
      </c>
      <c r="D28" s="4" t="s">
        <v>7</v>
      </c>
      <c r="E28" s="4" t="s">
        <v>191</v>
      </c>
      <c r="F28" s="4" t="s">
        <v>7</v>
      </c>
      <c r="G28" s="4" t="s">
        <v>192</v>
      </c>
      <c r="H28" s="4">
        <v>4000</v>
      </c>
    </row>
    <row r="29" spans="1:8" x14ac:dyDescent="0.25">
      <c r="A29" s="4" t="s">
        <v>7</v>
      </c>
      <c r="B29" s="4" t="s">
        <v>7</v>
      </c>
      <c r="C29" s="4" t="s">
        <v>7</v>
      </c>
      <c r="D29" s="4" t="s">
        <v>7</v>
      </c>
      <c r="E29" s="4" t="s">
        <v>199</v>
      </c>
      <c r="F29" s="4" t="s">
        <v>7</v>
      </c>
      <c r="G29" s="4" t="s">
        <v>200</v>
      </c>
      <c r="H29" s="4">
        <v>2000</v>
      </c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5" t="s">
        <v>203</v>
      </c>
      <c r="H31" s="32">
        <v>713180.77</v>
      </c>
    </row>
  </sheetData>
  <mergeCells count="2">
    <mergeCell ref="A2:H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topLeftCell="A70" workbookViewId="0">
      <selection activeCell="G8" sqref="G8"/>
    </sheetView>
  </sheetViews>
  <sheetFormatPr defaultRowHeight="15" x14ac:dyDescent="0.25"/>
  <cols>
    <col min="2" max="2" width="23.5703125" customWidth="1"/>
    <col min="3" max="3" width="14.5703125" customWidth="1"/>
  </cols>
  <sheetData>
    <row r="1" spans="1:3" ht="24.75" x14ac:dyDescent="0.25">
      <c r="A1" s="62" t="s">
        <v>211</v>
      </c>
      <c r="B1" s="63" t="s">
        <v>212</v>
      </c>
      <c r="C1" s="64" t="s">
        <v>210</v>
      </c>
    </row>
    <row r="2" spans="1:3" x14ac:dyDescent="0.25">
      <c r="A2" s="34" t="s">
        <v>13</v>
      </c>
      <c r="B2" s="34" t="s">
        <v>14</v>
      </c>
      <c r="C2" s="65">
        <v>1398305.32</v>
      </c>
    </row>
    <row r="3" spans="1:3" x14ac:dyDescent="0.25">
      <c r="A3" s="40" t="s">
        <v>15</v>
      </c>
      <c r="B3" s="40" t="s">
        <v>16</v>
      </c>
      <c r="C3" s="66">
        <v>791786.20000000007</v>
      </c>
    </row>
    <row r="4" spans="1:3" x14ac:dyDescent="0.25">
      <c r="A4" s="40" t="s">
        <v>17</v>
      </c>
      <c r="B4" s="40" t="s">
        <v>18</v>
      </c>
      <c r="C4" s="66">
        <v>606519.12</v>
      </c>
    </row>
    <row r="5" spans="1:3" x14ac:dyDescent="0.25">
      <c r="A5" s="34" t="s">
        <v>19</v>
      </c>
      <c r="B5" s="34" t="s">
        <v>20</v>
      </c>
      <c r="C5" s="65">
        <v>1212976.94</v>
      </c>
    </row>
    <row r="6" spans="1:3" x14ac:dyDescent="0.25">
      <c r="A6" s="40" t="s">
        <v>21</v>
      </c>
      <c r="B6" s="40" t="s">
        <v>22</v>
      </c>
      <c r="C6" s="66">
        <v>4900</v>
      </c>
    </row>
    <row r="7" spans="1:3" x14ac:dyDescent="0.25">
      <c r="A7" s="40" t="s">
        <v>23</v>
      </c>
      <c r="B7" s="40" t="s">
        <v>24</v>
      </c>
      <c r="C7" s="66">
        <v>434371.19</v>
      </c>
    </row>
    <row r="8" spans="1:3" x14ac:dyDescent="0.25">
      <c r="A8" s="40" t="s">
        <v>25</v>
      </c>
      <c r="B8" s="40" t="s">
        <v>26</v>
      </c>
      <c r="C8" s="66">
        <v>651932.19999999995</v>
      </c>
    </row>
    <row r="9" spans="1:3" x14ac:dyDescent="0.25">
      <c r="A9" s="40" t="s">
        <v>27</v>
      </c>
      <c r="B9" s="40" t="s">
        <v>28</v>
      </c>
      <c r="C9" s="66">
        <v>121773.55</v>
      </c>
    </row>
    <row r="10" spans="1:3" x14ac:dyDescent="0.25">
      <c r="A10" s="35" t="s">
        <v>29</v>
      </c>
      <c r="B10" s="34" t="s">
        <v>30</v>
      </c>
      <c r="C10" s="65">
        <v>804217.81</v>
      </c>
    </row>
    <row r="11" spans="1:3" x14ac:dyDescent="0.25">
      <c r="A11" s="40" t="s">
        <v>31</v>
      </c>
      <c r="B11" s="40" t="s">
        <v>32</v>
      </c>
      <c r="C11" s="66">
        <v>10372.89</v>
      </c>
    </row>
    <row r="12" spans="1:3" x14ac:dyDescent="0.25">
      <c r="A12" s="40" t="s">
        <v>33</v>
      </c>
      <c r="B12" s="40" t="s">
        <v>34</v>
      </c>
      <c r="C12" s="66">
        <v>775105.94</v>
      </c>
    </row>
    <row r="13" spans="1:3" x14ac:dyDescent="0.25">
      <c r="A13" s="40" t="s">
        <v>35</v>
      </c>
      <c r="B13" s="40" t="s">
        <v>36</v>
      </c>
      <c r="C13" s="66">
        <v>9416.9500000000007</v>
      </c>
    </row>
    <row r="14" spans="1:3" x14ac:dyDescent="0.25">
      <c r="A14" s="40" t="s">
        <v>37</v>
      </c>
      <c r="B14" s="40" t="s">
        <v>38</v>
      </c>
      <c r="C14" s="66">
        <v>9322.0300000000007</v>
      </c>
    </row>
    <row r="15" spans="1:3" x14ac:dyDescent="0.25">
      <c r="A15" s="35" t="s">
        <v>45</v>
      </c>
      <c r="B15" s="34" t="s">
        <v>40</v>
      </c>
      <c r="C15" s="65">
        <v>1552003.24</v>
      </c>
    </row>
    <row r="16" spans="1:3" x14ac:dyDescent="0.25">
      <c r="A16" s="40" t="s">
        <v>41</v>
      </c>
      <c r="B16" s="40" t="s">
        <v>42</v>
      </c>
      <c r="C16" s="66">
        <v>941758.29</v>
      </c>
    </row>
    <row r="17" spans="1:3" x14ac:dyDescent="0.25">
      <c r="A17" s="40" t="s">
        <v>43</v>
      </c>
      <c r="B17" s="40" t="s">
        <v>44</v>
      </c>
      <c r="C17" s="66">
        <v>610244.94999999995</v>
      </c>
    </row>
    <row r="18" spans="1:3" x14ac:dyDescent="0.25">
      <c r="A18" s="35"/>
      <c r="B18" s="34" t="s">
        <v>46</v>
      </c>
      <c r="C18" s="65">
        <v>5216592.5600000005</v>
      </c>
    </row>
    <row r="19" spans="1:3" x14ac:dyDescent="0.25">
      <c r="A19" s="40" t="s">
        <v>47</v>
      </c>
      <c r="B19" s="40" t="s">
        <v>48</v>
      </c>
      <c r="C19" s="66">
        <v>1338560.48</v>
      </c>
    </row>
    <row r="20" spans="1:3" x14ac:dyDescent="0.25">
      <c r="A20" s="40" t="s">
        <v>49</v>
      </c>
      <c r="B20" s="40" t="s">
        <v>50</v>
      </c>
      <c r="C20" s="66">
        <v>3569438.2600000002</v>
      </c>
    </row>
    <row r="21" spans="1:3" x14ac:dyDescent="0.25">
      <c r="A21" s="40" t="s">
        <v>51</v>
      </c>
      <c r="B21" s="40" t="s">
        <v>52</v>
      </c>
      <c r="C21" s="66">
        <v>308593.82</v>
      </c>
    </row>
    <row r="22" spans="1:3" x14ac:dyDescent="0.25">
      <c r="A22" s="35" t="s">
        <v>53</v>
      </c>
      <c r="B22" s="34" t="s">
        <v>54</v>
      </c>
      <c r="C22" s="65">
        <v>431315.91</v>
      </c>
    </row>
    <row r="23" spans="1:3" x14ac:dyDescent="0.25">
      <c r="A23" s="40" t="s">
        <v>55</v>
      </c>
      <c r="B23" s="40" t="s">
        <v>56</v>
      </c>
      <c r="C23" s="66">
        <v>332114.58</v>
      </c>
    </row>
    <row r="24" spans="1:3" x14ac:dyDescent="0.25">
      <c r="A24" s="40" t="s">
        <v>57</v>
      </c>
      <c r="B24" s="40" t="s">
        <v>58</v>
      </c>
      <c r="C24" s="66">
        <v>66433.5</v>
      </c>
    </row>
    <row r="25" spans="1:3" x14ac:dyDescent="0.25">
      <c r="A25" s="40" t="s">
        <v>59</v>
      </c>
      <c r="B25" s="40" t="s">
        <v>60</v>
      </c>
      <c r="C25" s="66">
        <v>32767.83</v>
      </c>
    </row>
    <row r="26" spans="1:3" x14ac:dyDescent="0.25">
      <c r="A26" s="35" t="s">
        <v>61</v>
      </c>
      <c r="B26" s="34" t="s">
        <v>62</v>
      </c>
      <c r="C26" s="65">
        <v>2379081.69</v>
      </c>
    </row>
    <row r="27" spans="1:3" x14ac:dyDescent="0.25">
      <c r="A27" s="40" t="s">
        <v>63</v>
      </c>
      <c r="B27" s="40" t="s">
        <v>64</v>
      </c>
      <c r="C27" s="66">
        <v>88988.55</v>
      </c>
    </row>
    <row r="28" spans="1:3" x14ac:dyDescent="0.25">
      <c r="A28" s="40" t="s">
        <v>65</v>
      </c>
      <c r="B28" s="40" t="s">
        <v>66</v>
      </c>
      <c r="C28" s="66">
        <v>403390.43</v>
      </c>
    </row>
    <row r="29" spans="1:3" x14ac:dyDescent="0.25">
      <c r="A29" s="40" t="s">
        <v>67</v>
      </c>
      <c r="B29" s="40" t="s">
        <v>68</v>
      </c>
      <c r="C29" s="66">
        <v>1886702.71</v>
      </c>
    </row>
    <row r="30" spans="1:3" x14ac:dyDescent="0.25">
      <c r="A30" s="35" t="s">
        <v>69</v>
      </c>
      <c r="B30" s="34" t="s">
        <v>70</v>
      </c>
      <c r="C30" s="65">
        <v>621958.35</v>
      </c>
    </row>
    <row r="31" spans="1:3" x14ac:dyDescent="0.25">
      <c r="A31" s="40" t="s">
        <v>71</v>
      </c>
      <c r="B31" s="40" t="s">
        <v>72</v>
      </c>
      <c r="C31" s="66">
        <v>9450</v>
      </c>
    </row>
    <row r="32" spans="1:3" x14ac:dyDescent="0.25">
      <c r="A32" s="40" t="s">
        <v>73</v>
      </c>
      <c r="B32" s="40" t="s">
        <v>74</v>
      </c>
      <c r="C32" s="66">
        <v>299726.43</v>
      </c>
    </row>
    <row r="33" spans="1:3" x14ac:dyDescent="0.25">
      <c r="A33" s="40" t="s">
        <v>75</v>
      </c>
      <c r="B33" s="40" t="s">
        <v>76</v>
      </c>
      <c r="C33" s="66">
        <v>50677.97</v>
      </c>
    </row>
    <row r="34" spans="1:3" x14ac:dyDescent="0.25">
      <c r="A34" s="40" t="s">
        <v>77</v>
      </c>
      <c r="B34" s="40" t="s">
        <v>78</v>
      </c>
      <c r="C34" s="66">
        <v>140103.95000000001</v>
      </c>
    </row>
    <row r="35" spans="1:3" x14ac:dyDescent="0.25">
      <c r="A35" s="40" t="s">
        <v>79</v>
      </c>
      <c r="B35" s="40" t="s">
        <v>80</v>
      </c>
      <c r="C35" s="66">
        <v>122000</v>
      </c>
    </row>
    <row r="36" spans="1:3" x14ac:dyDescent="0.25">
      <c r="A36" s="35" t="s">
        <v>81</v>
      </c>
      <c r="B36" s="34" t="s">
        <v>82</v>
      </c>
      <c r="C36" s="65">
        <v>1662570.54</v>
      </c>
    </row>
    <row r="37" spans="1:3" x14ac:dyDescent="0.25">
      <c r="A37" s="40" t="s">
        <v>83</v>
      </c>
      <c r="B37" s="40" t="s">
        <v>84</v>
      </c>
      <c r="C37" s="66">
        <v>4762.9799999999996</v>
      </c>
    </row>
    <row r="38" spans="1:3" x14ac:dyDescent="0.25">
      <c r="A38" s="40" t="s">
        <v>85</v>
      </c>
      <c r="B38" s="40" t="s">
        <v>86</v>
      </c>
      <c r="C38" s="66">
        <v>1657807.56</v>
      </c>
    </row>
    <row r="39" spans="1:3" x14ac:dyDescent="0.25">
      <c r="A39" s="35" t="s">
        <v>87</v>
      </c>
      <c r="B39" s="34" t="s">
        <v>88</v>
      </c>
      <c r="C39" s="65">
        <v>10406286.65</v>
      </c>
    </row>
    <row r="40" spans="1:3" x14ac:dyDescent="0.25">
      <c r="A40" s="40" t="s">
        <v>89</v>
      </c>
      <c r="B40" s="40" t="s">
        <v>90</v>
      </c>
      <c r="C40" s="66">
        <v>30000</v>
      </c>
    </row>
    <row r="41" spans="1:3" x14ac:dyDescent="0.25">
      <c r="A41" s="40" t="s">
        <v>91</v>
      </c>
      <c r="B41" s="40" t="s">
        <v>92</v>
      </c>
      <c r="C41" s="66">
        <v>5517116.0099999998</v>
      </c>
    </row>
    <row r="42" spans="1:3" x14ac:dyDescent="0.25">
      <c r="A42" s="40" t="s">
        <v>93</v>
      </c>
      <c r="B42" s="40" t="s">
        <v>94</v>
      </c>
      <c r="C42" s="66">
        <v>23000</v>
      </c>
    </row>
    <row r="43" spans="1:3" x14ac:dyDescent="0.25">
      <c r="A43" s="40" t="s">
        <v>95</v>
      </c>
      <c r="B43" s="40" t="s">
        <v>96</v>
      </c>
      <c r="C43" s="66">
        <v>4836170.6399999997</v>
      </c>
    </row>
    <row r="44" spans="1:3" x14ac:dyDescent="0.25">
      <c r="A44" s="35" t="s">
        <v>97</v>
      </c>
      <c r="B44" s="34" t="s">
        <v>98</v>
      </c>
      <c r="C44" s="65">
        <v>279436.98</v>
      </c>
    </row>
    <row r="45" spans="1:3" x14ac:dyDescent="0.25">
      <c r="A45" s="40" t="s">
        <v>99</v>
      </c>
      <c r="B45" s="40" t="s">
        <v>100</v>
      </c>
      <c r="C45" s="66">
        <v>126584.76</v>
      </c>
    </row>
    <row r="46" spans="1:3" x14ac:dyDescent="0.25">
      <c r="A46" s="40" t="s">
        <v>101</v>
      </c>
      <c r="B46" s="40" t="s">
        <v>102</v>
      </c>
      <c r="C46" s="66">
        <v>76747.679999999993</v>
      </c>
    </row>
    <row r="47" spans="1:3" x14ac:dyDescent="0.25">
      <c r="A47" s="40" t="s">
        <v>103</v>
      </c>
      <c r="B47" s="40" t="s">
        <v>104</v>
      </c>
      <c r="C47" s="66">
        <v>76104.539999999994</v>
      </c>
    </row>
    <row r="48" spans="1:3" x14ac:dyDescent="0.25">
      <c r="A48" s="35" t="s">
        <v>105</v>
      </c>
      <c r="B48" s="34" t="s">
        <v>106</v>
      </c>
      <c r="C48" s="65">
        <v>312759.05</v>
      </c>
    </row>
    <row r="49" spans="1:3" x14ac:dyDescent="0.25">
      <c r="A49" s="40" t="s">
        <v>107</v>
      </c>
      <c r="B49" s="40" t="s">
        <v>108</v>
      </c>
      <c r="C49" s="66">
        <v>312759.05</v>
      </c>
    </row>
    <row r="50" spans="1:3" x14ac:dyDescent="0.25">
      <c r="A50" s="35" t="s">
        <v>109</v>
      </c>
      <c r="B50" s="35" t="s">
        <v>110</v>
      </c>
      <c r="C50" s="65">
        <v>939429.04</v>
      </c>
    </row>
    <row r="51" spans="1:3" x14ac:dyDescent="0.25">
      <c r="A51" s="44" t="s">
        <v>113</v>
      </c>
      <c r="B51" s="44" t="s">
        <v>112</v>
      </c>
      <c r="C51" s="67">
        <v>85645.13</v>
      </c>
    </row>
    <row r="52" spans="1:3" x14ac:dyDescent="0.25">
      <c r="A52" s="40" t="s">
        <v>114</v>
      </c>
      <c r="B52" s="40" t="s">
        <v>115</v>
      </c>
      <c r="C52" s="66">
        <v>14424</v>
      </c>
    </row>
    <row r="53" spans="1:3" x14ac:dyDescent="0.25">
      <c r="A53" s="44" t="s">
        <v>116</v>
      </c>
      <c r="B53" s="44" t="s">
        <v>117</v>
      </c>
      <c r="C53" s="67">
        <v>97491.1</v>
      </c>
    </row>
    <row r="54" spans="1:3" x14ac:dyDescent="0.25">
      <c r="A54" s="40" t="s">
        <v>118</v>
      </c>
      <c r="B54" s="40" t="s">
        <v>119</v>
      </c>
      <c r="C54" s="66">
        <v>1942197.09</v>
      </c>
    </row>
    <row r="55" spans="1:3" x14ac:dyDescent="0.25">
      <c r="A55" s="44" t="s">
        <v>120</v>
      </c>
      <c r="B55" s="44" t="s">
        <v>121</v>
      </c>
      <c r="C55" s="67">
        <v>29400</v>
      </c>
    </row>
    <row r="56" spans="1:3" x14ac:dyDescent="0.25">
      <c r="A56" s="40" t="s">
        <v>122</v>
      </c>
      <c r="B56" s="40" t="s">
        <v>123</v>
      </c>
      <c r="C56" s="66">
        <v>1759939.47</v>
      </c>
    </row>
    <row r="57" spans="1:3" x14ac:dyDescent="0.25">
      <c r="A57" s="44" t="s">
        <v>125</v>
      </c>
      <c r="B57" s="44" t="s">
        <v>126</v>
      </c>
      <c r="C57" s="67">
        <v>1000</v>
      </c>
    </row>
    <row r="58" spans="1:3" x14ac:dyDescent="0.25">
      <c r="A58" s="35" t="s">
        <v>127</v>
      </c>
      <c r="B58" s="34" t="s">
        <v>205</v>
      </c>
      <c r="C58" s="65">
        <v>2763398.42</v>
      </c>
    </row>
    <row r="59" spans="1:3" x14ac:dyDescent="0.25">
      <c r="A59" s="44" t="s">
        <v>129</v>
      </c>
      <c r="B59" s="44" t="s">
        <v>128</v>
      </c>
      <c r="C59" s="68">
        <v>3988.36</v>
      </c>
    </row>
    <row r="60" spans="1:3" x14ac:dyDescent="0.25">
      <c r="A60" s="40" t="s">
        <v>131</v>
      </c>
      <c r="B60" s="40" t="s">
        <v>132</v>
      </c>
      <c r="C60" s="66">
        <v>2250</v>
      </c>
    </row>
    <row r="61" spans="1:3" x14ac:dyDescent="0.25">
      <c r="A61" s="44" t="s">
        <v>133</v>
      </c>
      <c r="B61" s="44" t="s">
        <v>134</v>
      </c>
      <c r="C61" s="67">
        <v>379825.09</v>
      </c>
    </row>
    <row r="62" spans="1:3" x14ac:dyDescent="0.25">
      <c r="A62" s="40" t="s">
        <v>135</v>
      </c>
      <c r="B62" s="40" t="s">
        <v>136</v>
      </c>
      <c r="C62" s="66">
        <v>61250</v>
      </c>
    </row>
    <row r="63" spans="1:3" x14ac:dyDescent="0.25">
      <c r="A63" s="44" t="s">
        <v>137</v>
      </c>
      <c r="B63" s="44" t="s">
        <v>138</v>
      </c>
      <c r="C63" s="67">
        <v>179118.67</v>
      </c>
    </row>
    <row r="64" spans="1:3" x14ac:dyDescent="0.25">
      <c r="A64" s="40" t="s">
        <v>139</v>
      </c>
      <c r="B64" s="40" t="s">
        <v>140</v>
      </c>
      <c r="C64" s="66">
        <v>236203.4</v>
      </c>
    </row>
    <row r="65" spans="1:3" x14ac:dyDescent="0.25">
      <c r="A65" s="44" t="s">
        <v>141</v>
      </c>
      <c r="B65" s="44" t="s">
        <v>142</v>
      </c>
      <c r="C65" s="67">
        <v>1036069.53</v>
      </c>
    </row>
    <row r="66" spans="1:3" x14ac:dyDescent="0.25">
      <c r="A66" s="40" t="s">
        <v>143</v>
      </c>
      <c r="B66" s="40" t="s">
        <v>144</v>
      </c>
      <c r="C66" s="66">
        <v>196500</v>
      </c>
    </row>
    <row r="67" spans="1:3" x14ac:dyDescent="0.25">
      <c r="A67" s="44" t="s">
        <v>145</v>
      </c>
      <c r="B67" s="44" t="s">
        <v>146</v>
      </c>
      <c r="C67" s="67">
        <v>118552.41</v>
      </c>
    </row>
    <row r="68" spans="1:3" x14ac:dyDescent="0.25">
      <c r="A68" s="40" t="s">
        <v>147</v>
      </c>
      <c r="B68" s="40" t="s">
        <v>148</v>
      </c>
      <c r="C68" s="66">
        <v>22237.29</v>
      </c>
    </row>
    <row r="69" spans="1:3" x14ac:dyDescent="0.25">
      <c r="A69" s="44" t="s">
        <v>149</v>
      </c>
      <c r="B69" s="44" t="s">
        <v>150</v>
      </c>
      <c r="C69" s="67">
        <v>81538.52</v>
      </c>
    </row>
    <row r="70" spans="1:3" x14ac:dyDescent="0.25">
      <c r="A70" s="40" t="s">
        <v>151</v>
      </c>
      <c r="B70" s="40" t="s">
        <v>152</v>
      </c>
      <c r="C70" s="66">
        <v>85604.18</v>
      </c>
    </row>
    <row r="71" spans="1:3" x14ac:dyDescent="0.25">
      <c r="A71" s="44" t="s">
        <v>153</v>
      </c>
      <c r="B71" s="44" t="s">
        <v>154</v>
      </c>
      <c r="C71" s="67">
        <v>98470.3</v>
      </c>
    </row>
    <row r="72" spans="1:3" x14ac:dyDescent="0.25">
      <c r="A72" s="40" t="s">
        <v>155</v>
      </c>
      <c r="B72" s="40" t="s">
        <v>156</v>
      </c>
      <c r="C72" s="66">
        <v>256678.16999999998</v>
      </c>
    </row>
    <row r="73" spans="1:3" x14ac:dyDescent="0.25">
      <c r="A73" s="44" t="s">
        <v>157</v>
      </c>
      <c r="B73" s="44" t="s">
        <v>158</v>
      </c>
      <c r="C73" s="67">
        <v>5112.5</v>
      </c>
    </row>
    <row r="74" spans="1:3" x14ac:dyDescent="0.25">
      <c r="A74" s="35" t="s">
        <v>159</v>
      </c>
      <c r="B74" s="34" t="s">
        <v>160</v>
      </c>
      <c r="C74" s="65">
        <v>2382718.15</v>
      </c>
    </row>
    <row r="75" spans="1:3" x14ac:dyDescent="0.25">
      <c r="A75" s="40" t="s">
        <v>161</v>
      </c>
      <c r="B75" s="40" t="s">
        <v>162</v>
      </c>
      <c r="C75" s="66">
        <v>38148.15</v>
      </c>
    </row>
    <row r="76" spans="1:3" x14ac:dyDescent="0.25">
      <c r="A76" s="40" t="s">
        <v>163</v>
      </c>
      <c r="B76" s="40" t="s">
        <v>164</v>
      </c>
      <c r="C76" s="66">
        <v>98580.800000000003</v>
      </c>
    </row>
    <row r="77" spans="1:3" x14ac:dyDescent="0.25">
      <c r="A77" s="40" t="s">
        <v>165</v>
      </c>
      <c r="B77" s="40" t="s">
        <v>166</v>
      </c>
      <c r="C77" s="69">
        <v>211471.13</v>
      </c>
    </row>
    <row r="78" spans="1:3" x14ac:dyDescent="0.25">
      <c r="A78" s="40" t="s">
        <v>167</v>
      </c>
      <c r="B78" s="40" t="s">
        <v>168</v>
      </c>
      <c r="C78" s="66">
        <v>259180.3</v>
      </c>
    </row>
    <row r="79" spans="1:3" x14ac:dyDescent="0.25">
      <c r="A79" s="40" t="s">
        <v>169</v>
      </c>
      <c r="B79" s="40" t="s">
        <v>170</v>
      </c>
      <c r="C79" s="66">
        <v>112829.63</v>
      </c>
    </row>
    <row r="80" spans="1:3" x14ac:dyDescent="0.25">
      <c r="A80" s="40" t="s">
        <v>171</v>
      </c>
      <c r="B80" s="40" t="s">
        <v>172</v>
      </c>
      <c r="C80" s="66">
        <v>52000</v>
      </c>
    </row>
    <row r="81" spans="1:3" x14ac:dyDescent="0.25">
      <c r="A81" s="40" t="s">
        <v>173</v>
      </c>
      <c r="B81" s="40" t="s">
        <v>174</v>
      </c>
      <c r="C81" s="66">
        <v>64555.9</v>
      </c>
    </row>
    <row r="82" spans="1:3" x14ac:dyDescent="0.25">
      <c r="A82" s="40" t="s">
        <v>175</v>
      </c>
      <c r="B82" s="40" t="s">
        <v>176</v>
      </c>
      <c r="C82" s="66">
        <v>4875</v>
      </c>
    </row>
    <row r="83" spans="1:3" x14ac:dyDescent="0.25">
      <c r="A83" s="40" t="s">
        <v>177</v>
      </c>
      <c r="B83" s="40" t="s">
        <v>178</v>
      </c>
      <c r="C83" s="66">
        <v>6597.68</v>
      </c>
    </row>
    <row r="84" spans="1:3" x14ac:dyDescent="0.25">
      <c r="A84" s="40" t="s">
        <v>179</v>
      </c>
      <c r="B84" s="40" t="s">
        <v>180</v>
      </c>
      <c r="C84" s="66">
        <v>8106.5</v>
      </c>
    </row>
    <row r="85" spans="1:3" x14ac:dyDescent="0.25">
      <c r="A85" s="40" t="s">
        <v>181</v>
      </c>
      <c r="B85" s="40" t="s">
        <v>182</v>
      </c>
      <c r="C85" s="66">
        <v>133320</v>
      </c>
    </row>
    <row r="86" spans="1:3" x14ac:dyDescent="0.25">
      <c r="A86" s="40" t="s">
        <v>183</v>
      </c>
      <c r="B86" s="40" t="s">
        <v>184</v>
      </c>
      <c r="C86" s="66">
        <v>49000</v>
      </c>
    </row>
    <row r="87" spans="1:3" x14ac:dyDescent="0.25">
      <c r="A87" s="40" t="s">
        <v>185</v>
      </c>
      <c r="B87" s="40" t="s">
        <v>186</v>
      </c>
      <c r="C87" s="66">
        <v>128450</v>
      </c>
    </row>
    <row r="88" spans="1:3" x14ac:dyDescent="0.25">
      <c r="A88" s="40" t="s">
        <v>187</v>
      </c>
      <c r="B88" s="40" t="s">
        <v>188</v>
      </c>
      <c r="C88" s="66">
        <v>3450</v>
      </c>
    </row>
    <row r="89" spans="1:3" x14ac:dyDescent="0.25">
      <c r="A89" s="40" t="s">
        <v>189</v>
      </c>
      <c r="B89" s="40" t="s">
        <v>190</v>
      </c>
      <c r="C89" s="66">
        <v>97195</v>
      </c>
    </row>
    <row r="90" spans="1:3" x14ac:dyDescent="0.25">
      <c r="A90" s="41" t="s">
        <v>191</v>
      </c>
      <c r="B90" s="41" t="s">
        <v>192</v>
      </c>
      <c r="C90" s="66">
        <v>25677.53</v>
      </c>
    </row>
    <row r="91" spans="1:3" x14ac:dyDescent="0.25">
      <c r="A91" s="41" t="s">
        <v>193</v>
      </c>
      <c r="B91" s="41" t="s">
        <v>194</v>
      </c>
      <c r="C91" s="66">
        <v>30537</v>
      </c>
    </row>
    <row r="92" spans="1:3" x14ac:dyDescent="0.25">
      <c r="A92" s="41" t="s">
        <v>195</v>
      </c>
      <c r="B92" s="41" t="s">
        <v>196</v>
      </c>
      <c r="C92" s="66">
        <v>4875</v>
      </c>
    </row>
    <row r="93" spans="1:3" x14ac:dyDescent="0.25">
      <c r="A93" s="41" t="s">
        <v>197</v>
      </c>
      <c r="B93" s="41" t="s">
        <v>198</v>
      </c>
      <c r="C93" s="66">
        <v>967031.49</v>
      </c>
    </row>
    <row r="94" spans="1:3" x14ac:dyDescent="0.25">
      <c r="A94" s="41" t="s">
        <v>199</v>
      </c>
      <c r="B94" s="41" t="s">
        <v>200</v>
      </c>
      <c r="C94" s="66">
        <v>79059.259999999995</v>
      </c>
    </row>
    <row r="95" spans="1:3" x14ac:dyDescent="0.25">
      <c r="A95" s="41" t="s">
        <v>201</v>
      </c>
      <c r="B95" s="41" t="s">
        <v>202</v>
      </c>
      <c r="C95" s="66">
        <v>7777.78</v>
      </c>
    </row>
    <row r="96" spans="1:3" x14ac:dyDescent="0.25">
      <c r="A96" s="43"/>
      <c r="B96" s="34" t="s">
        <v>203</v>
      </c>
      <c r="C96" s="42">
        <f>C2+C5+C10+C15+C18+C22+C26+C30+C36+C39+C44+C48+C50+C51+C52+C53+C54+C55+C56+C57+C58+C74</f>
        <v>36293147.439999998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32" sqref="F32"/>
    </sheetView>
  </sheetViews>
  <sheetFormatPr defaultRowHeight="15" x14ac:dyDescent="0.25"/>
  <cols>
    <col min="6" max="6" width="16.85546875" customWidth="1"/>
  </cols>
  <sheetData>
    <row r="1" spans="1:8" x14ac:dyDescent="0.25">
      <c r="A1" s="89" t="s">
        <v>0</v>
      </c>
      <c r="B1" s="89"/>
      <c r="C1" s="89"/>
      <c r="D1" s="89"/>
      <c r="E1" s="89"/>
      <c r="F1" s="89"/>
      <c r="G1" s="89"/>
      <c r="H1" s="89"/>
    </row>
    <row r="2" spans="1:8" ht="15.75" thickBot="1" x14ac:dyDescent="0.3">
      <c r="A2" s="91" t="s">
        <v>1</v>
      </c>
      <c r="B2" s="91"/>
      <c r="C2" s="91"/>
      <c r="D2" s="91"/>
      <c r="E2" s="91"/>
      <c r="F2" s="7" t="s">
        <v>2</v>
      </c>
      <c r="G2" s="8" t="s">
        <v>3</v>
      </c>
      <c r="H2" s="8" t="s">
        <v>4</v>
      </c>
    </row>
    <row r="3" spans="1:8" x14ac:dyDescent="0.25">
      <c r="A3" s="4" t="s">
        <v>6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8</v>
      </c>
      <c r="G3" s="4">
        <v>0</v>
      </c>
      <c r="H3" s="4">
        <v>34443.480000000003</v>
      </c>
    </row>
    <row r="4" spans="1:8" x14ac:dyDescent="0.25">
      <c r="A4" s="4" t="s">
        <v>7</v>
      </c>
      <c r="B4" s="4" t="s">
        <v>9</v>
      </c>
      <c r="C4" s="4" t="s">
        <v>7</v>
      </c>
      <c r="D4" s="4" t="s">
        <v>7</v>
      </c>
      <c r="E4" s="4" t="s">
        <v>7</v>
      </c>
      <c r="F4" s="4" t="s">
        <v>10</v>
      </c>
      <c r="G4" s="4">
        <v>0</v>
      </c>
      <c r="H4" s="4">
        <v>34443.480000000003</v>
      </c>
    </row>
    <row r="5" spans="1:8" x14ac:dyDescent="0.25">
      <c r="A5" s="4" t="s">
        <v>7</v>
      </c>
      <c r="B5" s="4" t="s">
        <v>7</v>
      </c>
      <c r="C5" s="4" t="s">
        <v>11</v>
      </c>
      <c r="D5" s="4" t="s">
        <v>7</v>
      </c>
      <c r="E5" s="4" t="s">
        <v>7</v>
      </c>
      <c r="F5" s="4" t="s">
        <v>12</v>
      </c>
      <c r="G5" s="4">
        <v>0</v>
      </c>
      <c r="H5" s="4">
        <v>34443.480000000003</v>
      </c>
    </row>
    <row r="6" spans="1:8" ht="15.75" thickBot="1" x14ac:dyDescent="0.3">
      <c r="A6" s="9" t="s">
        <v>7</v>
      </c>
      <c r="B6" s="9" t="s">
        <v>7</v>
      </c>
      <c r="C6" s="9" t="s">
        <v>7</v>
      </c>
      <c r="D6" s="9" t="s">
        <v>45</v>
      </c>
      <c r="E6" s="9" t="s">
        <v>7</v>
      </c>
      <c r="F6" s="9" t="s">
        <v>46</v>
      </c>
      <c r="G6" s="9">
        <v>0</v>
      </c>
      <c r="H6" s="9">
        <v>21106.89</v>
      </c>
    </row>
    <row r="7" spans="1:8" x14ac:dyDescent="0.25">
      <c r="A7" s="4" t="s">
        <v>7</v>
      </c>
      <c r="B7" s="4" t="s">
        <v>7</v>
      </c>
      <c r="C7" s="4" t="s">
        <v>7</v>
      </c>
      <c r="D7" s="4" t="s">
        <v>7</v>
      </c>
      <c r="E7" s="4" t="s">
        <v>49</v>
      </c>
      <c r="F7" s="4" t="s">
        <v>50</v>
      </c>
      <c r="G7" s="4">
        <v>0</v>
      </c>
      <c r="H7" s="4">
        <v>21106.89</v>
      </c>
    </row>
    <row r="8" spans="1:8" ht="15.75" thickBot="1" x14ac:dyDescent="0.3">
      <c r="A8" s="9" t="s">
        <v>7</v>
      </c>
      <c r="B8" s="9" t="s">
        <v>7</v>
      </c>
      <c r="C8" s="9" t="s">
        <v>7</v>
      </c>
      <c r="D8" s="9" t="s">
        <v>97</v>
      </c>
      <c r="E8" s="9" t="s">
        <v>7</v>
      </c>
      <c r="F8" s="9" t="s">
        <v>98</v>
      </c>
      <c r="G8" s="9">
        <v>0</v>
      </c>
      <c r="H8" s="9">
        <v>2682.95</v>
      </c>
    </row>
    <row r="9" spans="1:8" x14ac:dyDescent="0.25">
      <c r="A9" s="4" t="s">
        <v>7</v>
      </c>
      <c r="B9" s="4" t="s">
        <v>7</v>
      </c>
      <c r="C9" s="4" t="s">
        <v>7</v>
      </c>
      <c r="D9" s="4" t="s">
        <v>7</v>
      </c>
      <c r="E9" s="4" t="s">
        <v>103</v>
      </c>
      <c r="F9" s="4" t="s">
        <v>104</v>
      </c>
      <c r="G9" s="4">
        <v>0</v>
      </c>
      <c r="H9" s="4">
        <v>2682.95</v>
      </c>
    </row>
    <row r="10" spans="1:8" ht="15.75" thickBot="1" x14ac:dyDescent="0.3">
      <c r="A10" s="9" t="s">
        <v>7</v>
      </c>
      <c r="B10" s="9" t="s">
        <v>7</v>
      </c>
      <c r="C10" s="9" t="s">
        <v>7</v>
      </c>
      <c r="D10" s="9" t="s">
        <v>111</v>
      </c>
      <c r="E10" s="9" t="s">
        <v>7</v>
      </c>
      <c r="F10" s="9" t="s">
        <v>112</v>
      </c>
      <c r="G10" s="9">
        <v>0</v>
      </c>
      <c r="H10" s="9">
        <v>4784.96</v>
      </c>
    </row>
    <row r="11" spans="1:8" x14ac:dyDescent="0.25">
      <c r="A11" s="4" t="s">
        <v>7</v>
      </c>
      <c r="B11" s="4" t="s">
        <v>7</v>
      </c>
      <c r="C11" s="4" t="s">
        <v>7</v>
      </c>
      <c r="D11" s="4" t="s">
        <v>7</v>
      </c>
      <c r="E11" s="4" t="s">
        <v>113</v>
      </c>
      <c r="F11" s="4" t="s">
        <v>112</v>
      </c>
      <c r="G11" s="4">
        <v>0</v>
      </c>
      <c r="H11" s="4">
        <v>4784.96</v>
      </c>
    </row>
    <row r="12" spans="1:8" ht="15.75" thickBot="1" x14ac:dyDescent="0.3">
      <c r="A12" s="9" t="s">
        <v>7</v>
      </c>
      <c r="B12" s="9" t="s">
        <v>7</v>
      </c>
      <c r="C12" s="9" t="s">
        <v>7</v>
      </c>
      <c r="D12" s="9" t="s">
        <v>122</v>
      </c>
      <c r="E12" s="9" t="s">
        <v>7</v>
      </c>
      <c r="F12" s="9" t="s">
        <v>123</v>
      </c>
      <c r="G12" s="9">
        <v>0</v>
      </c>
      <c r="H12" s="9">
        <v>5868.68</v>
      </c>
    </row>
    <row r="13" spans="1:8" x14ac:dyDescent="0.25">
      <c r="A13" s="4" t="s">
        <v>7</v>
      </c>
      <c r="B13" s="4" t="s">
        <v>7</v>
      </c>
      <c r="C13" s="4" t="s">
        <v>7</v>
      </c>
      <c r="D13" s="4" t="s">
        <v>7</v>
      </c>
      <c r="E13" s="4" t="s">
        <v>124</v>
      </c>
      <c r="F13" s="4" t="s">
        <v>123</v>
      </c>
      <c r="G13" s="4">
        <v>0</v>
      </c>
      <c r="H13" s="4">
        <v>5868.68</v>
      </c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5" t="s">
        <v>203</v>
      </c>
      <c r="G15" s="1">
        <v>0</v>
      </c>
      <c r="H15" s="1">
        <v>34443.480000000003</v>
      </c>
    </row>
  </sheetData>
  <mergeCells count="2">
    <mergeCell ref="A1:H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opLeftCell="A25" workbookViewId="0">
      <selection activeCell="G55" sqref="G55"/>
    </sheetView>
  </sheetViews>
  <sheetFormatPr defaultRowHeight="15" x14ac:dyDescent="0.25"/>
  <cols>
    <col min="2" max="2" width="40.28515625" customWidth="1"/>
    <col min="3" max="3" width="18.140625" customWidth="1"/>
  </cols>
  <sheetData>
    <row r="1" spans="1:3" x14ac:dyDescent="0.25">
      <c r="A1" s="93" t="s">
        <v>213</v>
      </c>
      <c r="B1" s="93"/>
      <c r="C1" s="93"/>
    </row>
    <row r="2" spans="1:3" x14ac:dyDescent="0.25">
      <c r="A2" s="70" t="s">
        <v>214</v>
      </c>
      <c r="B2" s="71" t="s">
        <v>215</v>
      </c>
      <c r="C2" s="71" t="s">
        <v>216</v>
      </c>
    </row>
    <row r="3" spans="1:3" x14ac:dyDescent="0.25">
      <c r="A3" s="92">
        <v>1</v>
      </c>
      <c r="B3" s="72" t="s">
        <v>14</v>
      </c>
      <c r="C3" s="73">
        <v>1048599.55</v>
      </c>
    </row>
    <row r="4" spans="1:3" x14ac:dyDescent="0.25">
      <c r="A4" s="92"/>
      <c r="B4" s="40" t="s">
        <v>217</v>
      </c>
      <c r="C4" s="74">
        <v>107187.61</v>
      </c>
    </row>
    <row r="5" spans="1:3" x14ac:dyDescent="0.25">
      <c r="A5" s="92"/>
      <c r="B5" s="40" t="s">
        <v>218</v>
      </c>
      <c r="C5" s="74">
        <v>23738.240000000002</v>
      </c>
    </row>
    <row r="6" spans="1:3" x14ac:dyDescent="0.25">
      <c r="A6" s="92"/>
      <c r="B6" s="40" t="s">
        <v>219</v>
      </c>
      <c r="C6" s="74">
        <v>917673.7</v>
      </c>
    </row>
    <row r="7" spans="1:3" x14ac:dyDescent="0.25">
      <c r="A7" s="92">
        <v>2</v>
      </c>
      <c r="B7" s="72" t="s">
        <v>20</v>
      </c>
      <c r="C7" s="73">
        <v>965290.38</v>
      </c>
    </row>
    <row r="8" spans="1:3" x14ac:dyDescent="0.25">
      <c r="A8" s="92"/>
      <c r="B8" s="40" t="s">
        <v>217</v>
      </c>
      <c r="C8" s="75">
        <v>64931.42</v>
      </c>
    </row>
    <row r="9" spans="1:3" x14ac:dyDescent="0.25">
      <c r="A9" s="92"/>
      <c r="B9" s="40" t="s">
        <v>218</v>
      </c>
      <c r="C9" s="75">
        <v>16115.21</v>
      </c>
    </row>
    <row r="10" spans="1:3" x14ac:dyDescent="0.25">
      <c r="A10" s="92"/>
      <c r="B10" s="40" t="s">
        <v>219</v>
      </c>
      <c r="C10" s="75">
        <v>884243.75</v>
      </c>
    </row>
    <row r="11" spans="1:3" x14ac:dyDescent="0.25">
      <c r="A11" s="92">
        <v>3</v>
      </c>
      <c r="B11" s="72" t="s">
        <v>30</v>
      </c>
      <c r="C11" s="73">
        <v>638594.67000000004</v>
      </c>
    </row>
    <row r="12" spans="1:3" x14ac:dyDescent="0.25">
      <c r="A12" s="92"/>
      <c r="B12" s="40" t="s">
        <v>217</v>
      </c>
      <c r="C12" s="75">
        <v>50450.46</v>
      </c>
    </row>
    <row r="13" spans="1:3" x14ac:dyDescent="0.25">
      <c r="A13" s="92"/>
      <c r="B13" s="40" t="s">
        <v>218</v>
      </c>
      <c r="C13" s="75">
        <v>11144.05</v>
      </c>
    </row>
    <row r="14" spans="1:3" x14ac:dyDescent="0.25">
      <c r="A14" s="92"/>
      <c r="B14" s="40" t="s">
        <v>219</v>
      </c>
      <c r="C14" s="75">
        <v>577000.16</v>
      </c>
    </row>
    <row r="15" spans="1:3" x14ac:dyDescent="0.25">
      <c r="A15" s="92">
        <v>4</v>
      </c>
      <c r="B15" s="76" t="s">
        <v>40</v>
      </c>
      <c r="C15" s="73">
        <v>883669.53</v>
      </c>
    </row>
    <row r="16" spans="1:3" x14ac:dyDescent="0.25">
      <c r="A16" s="92"/>
      <c r="B16" s="40" t="s">
        <v>217</v>
      </c>
      <c r="C16" s="75">
        <v>268791</v>
      </c>
    </row>
    <row r="17" spans="1:3" x14ac:dyDescent="0.25">
      <c r="A17" s="92"/>
      <c r="B17" s="40" t="s">
        <v>218</v>
      </c>
      <c r="C17" s="77">
        <v>24794.38</v>
      </c>
    </row>
    <row r="18" spans="1:3" x14ac:dyDescent="0.25">
      <c r="A18" s="92"/>
      <c r="B18" s="40" t="s">
        <v>219</v>
      </c>
      <c r="C18" s="77">
        <v>590084.15</v>
      </c>
    </row>
    <row r="19" spans="1:3" x14ac:dyDescent="0.25">
      <c r="A19" s="92">
        <v>5</v>
      </c>
      <c r="B19" s="78" t="s">
        <v>46</v>
      </c>
      <c r="C19" s="79">
        <v>4755718.9400000004</v>
      </c>
    </row>
    <row r="20" spans="1:3" x14ac:dyDescent="0.25">
      <c r="A20" s="92"/>
      <c r="B20" s="40" t="s">
        <v>217</v>
      </c>
      <c r="C20" s="75">
        <v>738513.58</v>
      </c>
    </row>
    <row r="21" spans="1:3" x14ac:dyDescent="0.25">
      <c r="A21" s="92"/>
      <c r="B21" s="40" t="s">
        <v>218</v>
      </c>
      <c r="C21" s="80">
        <v>47967.13</v>
      </c>
    </row>
    <row r="22" spans="1:3" x14ac:dyDescent="0.25">
      <c r="A22" s="92"/>
      <c r="B22" s="40" t="s">
        <v>219</v>
      </c>
      <c r="C22" s="75">
        <v>3969238.23</v>
      </c>
    </row>
    <row r="23" spans="1:3" x14ac:dyDescent="0.25">
      <c r="A23" s="92">
        <v>6</v>
      </c>
      <c r="B23" s="72" t="s">
        <v>54</v>
      </c>
      <c r="C23" s="73">
        <v>366768.42</v>
      </c>
    </row>
    <row r="24" spans="1:3" x14ac:dyDescent="0.25">
      <c r="A24" s="92"/>
      <c r="B24" s="40" t="s">
        <v>217</v>
      </c>
      <c r="C24" s="75">
        <v>22383.5</v>
      </c>
    </row>
    <row r="25" spans="1:3" x14ac:dyDescent="0.25">
      <c r="A25" s="92"/>
      <c r="B25" s="40" t="s">
        <v>218</v>
      </c>
      <c r="C25" s="75">
        <v>0</v>
      </c>
    </row>
    <row r="26" spans="1:3" x14ac:dyDescent="0.25">
      <c r="A26" s="92"/>
      <c r="B26" s="40" t="s">
        <v>219</v>
      </c>
      <c r="C26" s="75">
        <v>344384.92</v>
      </c>
    </row>
    <row r="27" spans="1:3" x14ac:dyDescent="0.25">
      <c r="A27" s="92">
        <v>7</v>
      </c>
      <c r="B27" s="72" t="s">
        <v>62</v>
      </c>
      <c r="C27" s="73">
        <v>1721006.9</v>
      </c>
    </row>
    <row r="28" spans="1:3" x14ac:dyDescent="0.25">
      <c r="A28" s="92"/>
      <c r="B28" s="40" t="s">
        <v>217</v>
      </c>
      <c r="C28" s="75">
        <v>436110.99</v>
      </c>
    </row>
    <row r="29" spans="1:3" x14ac:dyDescent="0.25">
      <c r="A29" s="92"/>
      <c r="B29" s="40" t="s">
        <v>218</v>
      </c>
      <c r="C29" s="75">
        <v>108453.01</v>
      </c>
    </row>
    <row r="30" spans="1:3" x14ac:dyDescent="0.25">
      <c r="A30" s="92"/>
      <c r="B30" s="40" t="s">
        <v>219</v>
      </c>
      <c r="C30" s="75">
        <v>1176442.8999999999</v>
      </c>
    </row>
    <row r="31" spans="1:3" x14ac:dyDescent="0.25">
      <c r="A31" s="92">
        <v>8</v>
      </c>
      <c r="B31" s="72" t="s">
        <v>70</v>
      </c>
      <c r="C31" s="73">
        <v>512198.22</v>
      </c>
    </row>
    <row r="32" spans="1:3" x14ac:dyDescent="0.25">
      <c r="A32" s="92"/>
      <c r="B32" s="40" t="s">
        <v>217</v>
      </c>
      <c r="C32" s="75">
        <v>95483.62</v>
      </c>
    </row>
    <row r="33" spans="1:3" x14ac:dyDescent="0.25">
      <c r="A33" s="92"/>
      <c r="B33" s="40" t="s">
        <v>218</v>
      </c>
      <c r="C33" s="75">
        <v>8262.35</v>
      </c>
    </row>
    <row r="34" spans="1:3" x14ac:dyDescent="0.25">
      <c r="A34" s="92"/>
      <c r="B34" s="40" t="s">
        <v>219</v>
      </c>
      <c r="C34" s="75">
        <v>408452.25</v>
      </c>
    </row>
    <row r="35" spans="1:3" x14ac:dyDescent="0.25">
      <c r="A35" s="92">
        <v>9</v>
      </c>
      <c r="B35" s="72" t="s">
        <v>82</v>
      </c>
      <c r="C35" s="73">
        <v>1345560.31</v>
      </c>
    </row>
    <row r="36" spans="1:3" x14ac:dyDescent="0.25">
      <c r="A36" s="92"/>
      <c r="B36" s="40" t="s">
        <v>217</v>
      </c>
      <c r="C36" s="75">
        <f>C35-C38</f>
        <v>165689.52000000002</v>
      </c>
    </row>
    <row r="37" spans="1:3" x14ac:dyDescent="0.25">
      <c r="A37" s="92"/>
      <c r="B37" s="40" t="s">
        <v>218</v>
      </c>
      <c r="C37" s="75">
        <v>0</v>
      </c>
    </row>
    <row r="38" spans="1:3" x14ac:dyDescent="0.25">
      <c r="A38" s="92"/>
      <c r="B38" s="40" t="s">
        <v>219</v>
      </c>
      <c r="C38" s="75">
        <v>1179870.79</v>
      </c>
    </row>
    <row r="39" spans="1:3" x14ac:dyDescent="0.25">
      <c r="A39" s="92">
        <v>10</v>
      </c>
      <c r="B39" s="72" t="s">
        <v>88</v>
      </c>
      <c r="C39" s="73">
        <v>8870110.1799999997</v>
      </c>
    </row>
    <row r="40" spans="1:3" x14ac:dyDescent="0.25">
      <c r="A40" s="92"/>
      <c r="B40" s="40" t="s">
        <v>217</v>
      </c>
      <c r="C40" s="75">
        <v>5012091.9400000004</v>
      </c>
    </row>
    <row r="41" spans="1:3" x14ac:dyDescent="0.25">
      <c r="A41" s="92"/>
      <c r="B41" s="40" t="s">
        <v>218</v>
      </c>
      <c r="C41" s="74">
        <v>4104.18</v>
      </c>
    </row>
    <row r="42" spans="1:3" x14ac:dyDescent="0.25">
      <c r="A42" s="92"/>
      <c r="B42" s="40" t="s">
        <v>219</v>
      </c>
      <c r="C42" s="75">
        <v>3853914.06</v>
      </c>
    </row>
    <row r="43" spans="1:3" x14ac:dyDescent="0.25">
      <c r="A43" s="92">
        <v>11</v>
      </c>
      <c r="B43" s="72" t="s">
        <v>98</v>
      </c>
      <c r="C43" s="73">
        <v>254082.01</v>
      </c>
    </row>
    <row r="44" spans="1:3" x14ac:dyDescent="0.25">
      <c r="A44" s="92"/>
      <c r="B44" s="40" t="s">
        <v>217</v>
      </c>
      <c r="C44" s="75">
        <v>102659.49</v>
      </c>
    </row>
    <row r="45" spans="1:3" x14ac:dyDescent="0.25">
      <c r="A45" s="92"/>
      <c r="B45" s="40" t="s">
        <v>218</v>
      </c>
      <c r="C45" s="75">
        <v>9488.0300000000007</v>
      </c>
    </row>
    <row r="46" spans="1:3" x14ac:dyDescent="0.25">
      <c r="A46" s="92"/>
      <c r="B46" s="40" t="s">
        <v>219</v>
      </c>
      <c r="C46" s="75">
        <v>141934.49</v>
      </c>
    </row>
    <row r="47" spans="1:3" x14ac:dyDescent="0.25">
      <c r="A47" s="92">
        <v>12</v>
      </c>
      <c r="B47" s="72" t="s">
        <v>220</v>
      </c>
      <c r="C47" s="73">
        <v>219676.32</v>
      </c>
    </row>
    <row r="48" spans="1:3" x14ac:dyDescent="0.25">
      <c r="A48" s="92"/>
      <c r="B48" s="40" t="s">
        <v>217</v>
      </c>
      <c r="C48" s="75">
        <f>C47-C50</f>
        <v>4562.5</v>
      </c>
    </row>
    <row r="49" spans="1:3" x14ac:dyDescent="0.25">
      <c r="A49" s="92"/>
      <c r="B49" s="40" t="s">
        <v>218</v>
      </c>
      <c r="C49" s="75">
        <v>0</v>
      </c>
    </row>
    <row r="50" spans="1:3" x14ac:dyDescent="0.25">
      <c r="A50" s="92"/>
      <c r="B50" s="40" t="s">
        <v>219</v>
      </c>
      <c r="C50" s="75">
        <v>215113.82</v>
      </c>
    </row>
    <row r="51" spans="1:3" x14ac:dyDescent="0.25">
      <c r="A51" s="92">
        <v>13</v>
      </c>
      <c r="B51" s="72" t="s">
        <v>110</v>
      </c>
      <c r="C51" s="73">
        <v>38555.040000000001</v>
      </c>
    </row>
    <row r="52" spans="1:3" x14ac:dyDescent="0.25">
      <c r="A52" s="92"/>
      <c r="B52" s="40" t="s">
        <v>217</v>
      </c>
      <c r="C52" s="75">
        <f>C51-C54</f>
        <v>14373.120000000003</v>
      </c>
    </row>
    <row r="53" spans="1:3" x14ac:dyDescent="0.25">
      <c r="A53" s="92"/>
      <c r="B53" s="40" t="s">
        <v>218</v>
      </c>
      <c r="C53" s="75">
        <v>0</v>
      </c>
    </row>
    <row r="54" spans="1:3" x14ac:dyDescent="0.25">
      <c r="A54" s="92"/>
      <c r="B54" s="40" t="s">
        <v>219</v>
      </c>
      <c r="C54" s="75">
        <v>24181.919999999998</v>
      </c>
    </row>
    <row r="55" spans="1:3" x14ac:dyDescent="0.25">
      <c r="A55" s="92">
        <v>14</v>
      </c>
      <c r="B55" s="76" t="s">
        <v>112</v>
      </c>
      <c r="C55" s="81">
        <v>63747.49</v>
      </c>
    </row>
    <row r="56" spans="1:3" x14ac:dyDescent="0.25">
      <c r="A56" s="92"/>
      <c r="B56" s="40" t="s">
        <v>217</v>
      </c>
      <c r="C56" s="69">
        <v>5774.75</v>
      </c>
    </row>
    <row r="57" spans="1:3" x14ac:dyDescent="0.25">
      <c r="A57" s="92"/>
      <c r="B57" s="40" t="s">
        <v>218</v>
      </c>
      <c r="C57" s="75">
        <v>0</v>
      </c>
    </row>
    <row r="58" spans="1:3" x14ac:dyDescent="0.25">
      <c r="A58" s="92"/>
      <c r="B58" s="40" t="s">
        <v>219</v>
      </c>
      <c r="C58" s="82">
        <v>57972.74</v>
      </c>
    </row>
    <row r="59" spans="1:3" x14ac:dyDescent="0.25">
      <c r="A59" s="92">
        <v>15</v>
      </c>
      <c r="B59" s="72" t="s">
        <v>115</v>
      </c>
      <c r="C59" s="73">
        <v>14179.5</v>
      </c>
    </row>
    <row r="60" spans="1:3" x14ac:dyDescent="0.25">
      <c r="A60" s="92"/>
      <c r="B60" s="40" t="s">
        <v>217</v>
      </c>
      <c r="C60" s="75">
        <f>C59-C62</f>
        <v>2784.5400000000009</v>
      </c>
    </row>
    <row r="61" spans="1:3" x14ac:dyDescent="0.25">
      <c r="A61" s="92"/>
      <c r="B61" s="40" t="s">
        <v>218</v>
      </c>
      <c r="C61" s="75">
        <v>0</v>
      </c>
    </row>
    <row r="62" spans="1:3" x14ac:dyDescent="0.25">
      <c r="A62" s="92"/>
      <c r="B62" s="40" t="s">
        <v>219</v>
      </c>
      <c r="C62" s="75">
        <v>11394.96</v>
      </c>
    </row>
    <row r="63" spans="1:3" x14ac:dyDescent="0.25">
      <c r="A63" s="92">
        <v>16</v>
      </c>
      <c r="B63" s="72" t="s">
        <v>117</v>
      </c>
      <c r="C63" s="73">
        <v>83246.13</v>
      </c>
    </row>
    <row r="64" spans="1:3" x14ac:dyDescent="0.25">
      <c r="A64" s="92"/>
      <c r="B64" s="40" t="s">
        <v>217</v>
      </c>
      <c r="C64" s="75">
        <v>5794.31</v>
      </c>
    </row>
    <row r="65" spans="1:3" x14ac:dyDescent="0.25">
      <c r="A65" s="92"/>
      <c r="B65" s="40" t="s">
        <v>218</v>
      </c>
      <c r="C65" s="75">
        <v>6033.57</v>
      </c>
    </row>
    <row r="66" spans="1:3" x14ac:dyDescent="0.25">
      <c r="A66" s="92"/>
      <c r="B66" s="40" t="s">
        <v>219</v>
      </c>
      <c r="C66" s="75">
        <v>71418.25</v>
      </c>
    </row>
    <row r="67" spans="1:3" x14ac:dyDescent="0.25">
      <c r="A67" s="92">
        <v>17</v>
      </c>
      <c r="B67" s="72" t="s">
        <v>119</v>
      </c>
      <c r="C67" s="73">
        <v>1760611.83</v>
      </c>
    </row>
    <row r="68" spans="1:3" x14ac:dyDescent="0.25">
      <c r="A68" s="92"/>
      <c r="B68" s="40" t="s">
        <v>217</v>
      </c>
      <c r="C68" s="75">
        <v>148854.59</v>
      </c>
    </row>
    <row r="69" spans="1:3" x14ac:dyDescent="0.25">
      <c r="A69" s="92"/>
      <c r="B69" s="40" t="s">
        <v>218</v>
      </c>
      <c r="C69" s="75">
        <v>20503.91</v>
      </c>
    </row>
    <row r="70" spans="1:3" x14ac:dyDescent="0.25">
      <c r="A70" s="92"/>
      <c r="B70" s="40" t="s">
        <v>219</v>
      </c>
      <c r="C70" s="75">
        <v>1591253.33</v>
      </c>
    </row>
    <row r="71" spans="1:3" x14ac:dyDescent="0.25">
      <c r="A71" s="92">
        <v>18</v>
      </c>
      <c r="B71" s="72" t="s">
        <v>221</v>
      </c>
      <c r="C71" s="73">
        <v>6284.81</v>
      </c>
    </row>
    <row r="72" spans="1:3" x14ac:dyDescent="0.25">
      <c r="A72" s="92"/>
      <c r="B72" s="40" t="s">
        <v>217</v>
      </c>
      <c r="C72" s="75">
        <v>0</v>
      </c>
    </row>
    <row r="73" spans="1:3" x14ac:dyDescent="0.25">
      <c r="A73" s="92"/>
      <c r="B73" s="40" t="s">
        <v>218</v>
      </c>
      <c r="C73" s="75">
        <v>828.45</v>
      </c>
    </row>
    <row r="74" spans="1:3" x14ac:dyDescent="0.25">
      <c r="A74" s="92"/>
      <c r="B74" s="40" t="s">
        <v>219</v>
      </c>
      <c r="C74" s="75">
        <v>5456.36</v>
      </c>
    </row>
    <row r="75" spans="1:3" x14ac:dyDescent="0.25">
      <c r="A75" s="93">
        <v>19</v>
      </c>
      <c r="B75" s="83" t="s">
        <v>123</v>
      </c>
      <c r="C75" s="84">
        <v>1046592.95</v>
      </c>
    </row>
    <row r="76" spans="1:3" x14ac:dyDescent="0.25">
      <c r="A76" s="93"/>
      <c r="B76" s="41" t="s">
        <v>217</v>
      </c>
      <c r="C76" s="51">
        <v>206136.66</v>
      </c>
    </row>
    <row r="77" spans="1:3" x14ac:dyDescent="0.25">
      <c r="A77" s="93"/>
      <c r="B77" s="40" t="s">
        <v>218</v>
      </c>
      <c r="C77" s="51">
        <v>24234.33</v>
      </c>
    </row>
    <row r="78" spans="1:3" x14ac:dyDescent="0.25">
      <c r="A78" s="93"/>
      <c r="B78" s="41" t="s">
        <v>219</v>
      </c>
      <c r="C78" s="51">
        <v>816221.96</v>
      </c>
    </row>
    <row r="79" spans="1:3" x14ac:dyDescent="0.25">
      <c r="A79" s="93">
        <v>20</v>
      </c>
      <c r="B79" s="41" t="s">
        <v>126</v>
      </c>
      <c r="C79" s="51">
        <v>790</v>
      </c>
    </row>
    <row r="80" spans="1:3" x14ac:dyDescent="0.25">
      <c r="A80" s="93"/>
      <c r="B80" s="41" t="s">
        <v>217</v>
      </c>
      <c r="C80" s="51">
        <v>0</v>
      </c>
    </row>
    <row r="81" spans="1:3" x14ac:dyDescent="0.25">
      <c r="A81" s="93"/>
      <c r="B81" s="40" t="s">
        <v>218</v>
      </c>
      <c r="C81" s="51">
        <v>0</v>
      </c>
    </row>
    <row r="82" spans="1:3" x14ac:dyDescent="0.25">
      <c r="A82" s="93"/>
      <c r="B82" s="41" t="s">
        <v>219</v>
      </c>
      <c r="C82" s="51">
        <v>790</v>
      </c>
    </row>
    <row r="83" spans="1:3" x14ac:dyDescent="0.25">
      <c r="A83" s="93">
        <v>21</v>
      </c>
      <c r="B83" s="83" t="s">
        <v>128</v>
      </c>
      <c r="C83" s="84">
        <v>10563832.439999999</v>
      </c>
    </row>
    <row r="84" spans="1:3" x14ac:dyDescent="0.25">
      <c r="A84" s="93"/>
      <c r="B84" s="41" t="s">
        <v>217</v>
      </c>
      <c r="C84" s="51">
        <v>6319932.3899999997</v>
      </c>
    </row>
    <row r="85" spans="1:3" x14ac:dyDescent="0.25">
      <c r="A85" s="93"/>
      <c r="B85" s="40" t="s">
        <v>218</v>
      </c>
      <c r="C85" s="51">
        <v>275294.75</v>
      </c>
    </row>
    <row r="86" spans="1:3" x14ac:dyDescent="0.25">
      <c r="A86" s="93"/>
      <c r="B86" s="41" t="s">
        <v>219</v>
      </c>
      <c r="C86" s="51">
        <v>717703.72</v>
      </c>
    </row>
    <row r="87" spans="1:3" x14ac:dyDescent="0.25">
      <c r="A87" s="93"/>
      <c r="B87" s="41" t="s">
        <v>222</v>
      </c>
      <c r="C87" s="85">
        <v>1026123.4</v>
      </c>
    </row>
    <row r="88" spans="1:3" x14ac:dyDescent="0.25">
      <c r="A88" s="93"/>
      <c r="B88" s="41" t="s">
        <v>223</v>
      </c>
      <c r="C88" s="51">
        <v>183818.38</v>
      </c>
    </row>
    <row r="89" spans="1:3" x14ac:dyDescent="0.25">
      <c r="A89" s="93"/>
      <c r="B89" s="41" t="s">
        <v>224</v>
      </c>
      <c r="C89" s="51">
        <v>340160.27</v>
      </c>
    </row>
    <row r="90" spans="1:3" x14ac:dyDescent="0.25">
      <c r="A90" s="93"/>
      <c r="B90" s="41" t="s">
        <v>225</v>
      </c>
      <c r="C90" s="51">
        <v>1700799.53</v>
      </c>
    </row>
    <row r="91" spans="1:3" x14ac:dyDescent="0.25">
      <c r="A91" s="93">
        <v>22</v>
      </c>
      <c r="B91" s="83" t="s">
        <v>132</v>
      </c>
      <c r="C91" s="84">
        <v>41029.79</v>
      </c>
    </row>
    <row r="92" spans="1:3" x14ac:dyDescent="0.25">
      <c r="A92" s="93"/>
      <c r="B92" s="41" t="s">
        <v>217</v>
      </c>
      <c r="C92" s="51">
        <v>0</v>
      </c>
    </row>
    <row r="93" spans="1:3" x14ac:dyDescent="0.25">
      <c r="A93" s="93"/>
      <c r="B93" s="40" t="s">
        <v>218</v>
      </c>
      <c r="C93" s="51">
        <v>0</v>
      </c>
    </row>
    <row r="94" spans="1:3" x14ac:dyDescent="0.25">
      <c r="A94" s="93"/>
      <c r="B94" s="41" t="s">
        <v>219</v>
      </c>
      <c r="C94" s="51">
        <v>41029.79</v>
      </c>
    </row>
    <row r="95" spans="1:3" x14ac:dyDescent="0.25">
      <c r="A95" s="93">
        <v>23</v>
      </c>
      <c r="B95" s="83" t="s">
        <v>134</v>
      </c>
      <c r="C95" s="84">
        <v>285830.39</v>
      </c>
    </row>
    <row r="96" spans="1:3" x14ac:dyDescent="0.25">
      <c r="A96" s="93"/>
      <c r="B96" s="41" t="s">
        <v>217</v>
      </c>
      <c r="C96" s="51">
        <v>43100</v>
      </c>
    </row>
    <row r="97" spans="1:3" x14ac:dyDescent="0.25">
      <c r="A97" s="93"/>
      <c r="B97" s="40" t="s">
        <v>218</v>
      </c>
      <c r="C97" s="51">
        <v>798.93</v>
      </c>
    </row>
    <row r="98" spans="1:3" x14ac:dyDescent="0.25">
      <c r="A98" s="93"/>
      <c r="B98" s="41" t="s">
        <v>219</v>
      </c>
      <c r="C98" s="51">
        <v>241931.46</v>
      </c>
    </row>
    <row r="99" spans="1:3" x14ac:dyDescent="0.25">
      <c r="A99" s="93">
        <v>24</v>
      </c>
      <c r="B99" s="83" t="s">
        <v>136</v>
      </c>
      <c r="C99" s="84">
        <v>58412.5</v>
      </c>
    </row>
    <row r="100" spans="1:3" x14ac:dyDescent="0.25">
      <c r="A100" s="93"/>
      <c r="B100" s="41" t="s">
        <v>217</v>
      </c>
      <c r="C100" s="51">
        <v>10025</v>
      </c>
    </row>
    <row r="101" spans="1:3" x14ac:dyDescent="0.25">
      <c r="A101" s="93"/>
      <c r="B101" s="40" t="s">
        <v>218</v>
      </c>
      <c r="C101" s="51">
        <v>0</v>
      </c>
    </row>
    <row r="102" spans="1:3" x14ac:dyDescent="0.25">
      <c r="A102" s="93"/>
      <c r="B102" s="41" t="s">
        <v>219</v>
      </c>
      <c r="C102" s="51">
        <v>48387.5</v>
      </c>
    </row>
    <row r="103" spans="1:3" x14ac:dyDescent="0.25">
      <c r="A103" s="93">
        <v>25</v>
      </c>
      <c r="B103" s="83" t="s">
        <v>138</v>
      </c>
      <c r="C103" s="84">
        <v>459743.3</v>
      </c>
    </row>
    <row r="104" spans="1:3" x14ac:dyDescent="0.25">
      <c r="A104" s="93"/>
      <c r="B104" s="41" t="s">
        <v>217</v>
      </c>
      <c r="C104" s="51">
        <v>847</v>
      </c>
    </row>
    <row r="105" spans="1:3" x14ac:dyDescent="0.25">
      <c r="A105" s="93"/>
      <c r="B105" s="40" t="s">
        <v>218</v>
      </c>
      <c r="C105" s="51">
        <v>0</v>
      </c>
    </row>
    <row r="106" spans="1:3" x14ac:dyDescent="0.25">
      <c r="A106" s="93"/>
      <c r="B106" s="41" t="s">
        <v>219</v>
      </c>
      <c r="C106" s="51">
        <v>458896.3</v>
      </c>
    </row>
    <row r="107" spans="1:3" x14ac:dyDescent="0.25">
      <c r="A107" s="93">
        <v>26</v>
      </c>
      <c r="B107" s="83" t="s">
        <v>140</v>
      </c>
      <c r="C107" s="84">
        <v>258420.69</v>
      </c>
    </row>
    <row r="108" spans="1:3" x14ac:dyDescent="0.25">
      <c r="A108" s="93"/>
      <c r="B108" s="41" t="s">
        <v>217</v>
      </c>
      <c r="C108" s="51">
        <v>0</v>
      </c>
    </row>
    <row r="109" spans="1:3" x14ac:dyDescent="0.25">
      <c r="A109" s="93"/>
      <c r="B109" s="40" t="s">
        <v>218</v>
      </c>
      <c r="C109" s="51">
        <v>0</v>
      </c>
    </row>
    <row r="110" spans="1:3" x14ac:dyDescent="0.25">
      <c r="A110" s="93"/>
      <c r="B110" s="41" t="s">
        <v>219</v>
      </c>
      <c r="C110" s="51">
        <v>258420.69</v>
      </c>
    </row>
    <row r="111" spans="1:3" x14ac:dyDescent="0.25">
      <c r="A111" s="93">
        <v>27</v>
      </c>
      <c r="B111" s="83" t="s">
        <v>142</v>
      </c>
      <c r="C111" s="84">
        <v>154354.49</v>
      </c>
    </row>
    <row r="112" spans="1:3" x14ac:dyDescent="0.25">
      <c r="A112" s="93"/>
      <c r="B112" s="41" t="s">
        <v>217</v>
      </c>
      <c r="C112" s="51">
        <v>88939.08</v>
      </c>
    </row>
    <row r="113" spans="1:3" x14ac:dyDescent="0.25">
      <c r="A113" s="93"/>
      <c r="B113" s="40" t="s">
        <v>218</v>
      </c>
      <c r="C113" s="51">
        <v>25798.53</v>
      </c>
    </row>
    <row r="114" spans="1:3" x14ac:dyDescent="0.25">
      <c r="A114" s="93"/>
      <c r="B114" s="41" t="s">
        <v>219</v>
      </c>
      <c r="C114" s="51">
        <v>39616.879999999997</v>
      </c>
    </row>
    <row r="115" spans="1:3" x14ac:dyDescent="0.25">
      <c r="A115" s="93">
        <v>28</v>
      </c>
      <c r="B115" s="83" t="s">
        <v>144</v>
      </c>
      <c r="C115" s="84">
        <v>189625.08</v>
      </c>
    </row>
    <row r="116" spans="1:3" x14ac:dyDescent="0.25">
      <c r="A116" s="93"/>
      <c r="B116" s="41" t="s">
        <v>217</v>
      </c>
      <c r="C116" s="51">
        <v>0</v>
      </c>
    </row>
    <row r="117" spans="1:3" x14ac:dyDescent="0.25">
      <c r="A117" s="93"/>
      <c r="B117" s="40" t="s">
        <v>218</v>
      </c>
      <c r="C117" s="51">
        <v>0</v>
      </c>
    </row>
    <row r="118" spans="1:3" x14ac:dyDescent="0.25">
      <c r="A118" s="93"/>
      <c r="B118" s="41" t="s">
        <v>219</v>
      </c>
      <c r="C118" s="51">
        <v>189625.08</v>
      </c>
    </row>
    <row r="119" spans="1:3" x14ac:dyDescent="0.25">
      <c r="A119" s="93">
        <v>29</v>
      </c>
      <c r="B119" s="83" t="s">
        <v>146</v>
      </c>
      <c r="C119" s="84">
        <v>85423.56</v>
      </c>
    </row>
    <row r="120" spans="1:3" x14ac:dyDescent="0.25">
      <c r="A120" s="93"/>
      <c r="B120" s="41" t="s">
        <v>217</v>
      </c>
      <c r="C120" s="51">
        <f>C119-C122</f>
        <v>15583.14</v>
      </c>
    </row>
    <row r="121" spans="1:3" x14ac:dyDescent="0.25">
      <c r="A121" s="93"/>
      <c r="B121" s="40" t="s">
        <v>218</v>
      </c>
      <c r="C121" s="51">
        <v>0</v>
      </c>
    </row>
    <row r="122" spans="1:3" x14ac:dyDescent="0.25">
      <c r="A122" s="93"/>
      <c r="B122" s="41" t="s">
        <v>219</v>
      </c>
      <c r="C122" s="51">
        <v>69840.42</v>
      </c>
    </row>
    <row r="123" spans="1:3" x14ac:dyDescent="0.25">
      <c r="A123" s="93">
        <v>30</v>
      </c>
      <c r="B123" s="83" t="s">
        <v>148</v>
      </c>
      <c r="C123" s="84">
        <v>18442.95</v>
      </c>
    </row>
    <row r="124" spans="1:3" x14ac:dyDescent="0.25">
      <c r="A124" s="93"/>
      <c r="B124" s="41" t="s">
        <v>217</v>
      </c>
      <c r="C124" s="51">
        <v>18442.95</v>
      </c>
    </row>
    <row r="125" spans="1:3" x14ac:dyDescent="0.25">
      <c r="A125" s="93"/>
      <c r="B125" s="40" t="s">
        <v>218</v>
      </c>
      <c r="C125" s="51">
        <v>0</v>
      </c>
    </row>
    <row r="126" spans="1:3" x14ac:dyDescent="0.25">
      <c r="A126" s="93"/>
      <c r="B126" s="41" t="s">
        <v>219</v>
      </c>
      <c r="C126" s="51">
        <v>0</v>
      </c>
    </row>
    <row r="127" spans="1:3" x14ac:dyDescent="0.25">
      <c r="A127" s="93">
        <v>31</v>
      </c>
      <c r="B127" s="83" t="s">
        <v>150</v>
      </c>
      <c r="C127" s="84">
        <v>143994.20000000001</v>
      </c>
    </row>
    <row r="128" spans="1:3" x14ac:dyDescent="0.25">
      <c r="A128" s="93"/>
      <c r="B128" s="41" t="s">
        <v>217</v>
      </c>
      <c r="C128" s="51">
        <f>C127-C130</f>
        <v>62248.000000000015</v>
      </c>
    </row>
    <row r="129" spans="1:3" x14ac:dyDescent="0.25">
      <c r="A129" s="93"/>
      <c r="B129" s="40" t="s">
        <v>218</v>
      </c>
      <c r="C129" s="51">
        <v>0</v>
      </c>
    </row>
    <row r="130" spans="1:3" x14ac:dyDescent="0.25">
      <c r="A130" s="93"/>
      <c r="B130" s="41" t="s">
        <v>219</v>
      </c>
      <c r="C130" s="51">
        <v>81746.2</v>
      </c>
    </row>
    <row r="131" spans="1:3" x14ac:dyDescent="0.25">
      <c r="A131" s="93">
        <v>32</v>
      </c>
      <c r="B131" s="83" t="s">
        <v>152</v>
      </c>
      <c r="C131" s="84">
        <v>21280.3</v>
      </c>
    </row>
    <row r="132" spans="1:3" x14ac:dyDescent="0.25">
      <c r="A132" s="93"/>
      <c r="B132" s="41" t="s">
        <v>217</v>
      </c>
      <c r="C132" s="51">
        <f>C131-C133</f>
        <v>2692.3299999999981</v>
      </c>
    </row>
    <row r="133" spans="1:3" x14ac:dyDescent="0.25">
      <c r="A133" s="93"/>
      <c r="B133" s="40" t="s">
        <v>218</v>
      </c>
      <c r="C133" s="51">
        <v>18587.97</v>
      </c>
    </row>
    <row r="134" spans="1:3" x14ac:dyDescent="0.25">
      <c r="A134" s="93"/>
      <c r="B134" s="41" t="s">
        <v>219</v>
      </c>
      <c r="C134" s="51">
        <v>0</v>
      </c>
    </row>
    <row r="135" spans="1:3" x14ac:dyDescent="0.25">
      <c r="A135" s="93">
        <v>33</v>
      </c>
      <c r="B135" s="83" t="s">
        <v>154</v>
      </c>
      <c r="C135" s="84">
        <v>46599.82</v>
      </c>
    </row>
    <row r="136" spans="1:3" x14ac:dyDescent="0.25">
      <c r="A136" s="93"/>
      <c r="B136" s="41" t="s">
        <v>217</v>
      </c>
      <c r="C136" s="51">
        <f>C135-C138</f>
        <v>33770.729999999996</v>
      </c>
    </row>
    <row r="137" spans="1:3" x14ac:dyDescent="0.25">
      <c r="A137" s="93"/>
      <c r="B137" s="40" t="s">
        <v>218</v>
      </c>
      <c r="C137" s="51">
        <v>0</v>
      </c>
    </row>
    <row r="138" spans="1:3" x14ac:dyDescent="0.25">
      <c r="A138" s="93"/>
      <c r="B138" s="41" t="s">
        <v>219</v>
      </c>
      <c r="C138" s="51">
        <v>12829.09</v>
      </c>
    </row>
    <row r="139" spans="1:3" x14ac:dyDescent="0.25">
      <c r="A139" s="93">
        <v>34</v>
      </c>
      <c r="B139" s="83" t="s">
        <v>156</v>
      </c>
      <c r="C139" s="84">
        <v>177236.07</v>
      </c>
    </row>
    <row r="140" spans="1:3" x14ac:dyDescent="0.25">
      <c r="A140" s="93"/>
      <c r="B140" s="41" t="s">
        <v>217</v>
      </c>
      <c r="C140" s="51">
        <v>10169.61</v>
      </c>
    </row>
    <row r="141" spans="1:3" x14ac:dyDescent="0.25">
      <c r="A141" s="93"/>
      <c r="B141" s="40" t="s">
        <v>218</v>
      </c>
      <c r="C141" s="51">
        <v>17485.09</v>
      </c>
    </row>
    <row r="142" spans="1:3" x14ac:dyDescent="0.25">
      <c r="A142" s="93"/>
      <c r="B142" s="41" t="s">
        <v>219</v>
      </c>
      <c r="C142" s="51">
        <v>149581.37</v>
      </c>
    </row>
    <row r="143" spans="1:3" x14ac:dyDescent="0.25">
      <c r="A143" s="93">
        <v>36</v>
      </c>
      <c r="B143" s="83" t="s">
        <v>226</v>
      </c>
      <c r="C143" s="84">
        <v>6500</v>
      </c>
    </row>
    <row r="144" spans="1:3" x14ac:dyDescent="0.25">
      <c r="A144" s="93"/>
      <c r="B144" s="41" t="s">
        <v>217</v>
      </c>
      <c r="C144" s="51">
        <v>6500</v>
      </c>
    </row>
    <row r="145" spans="1:3" x14ac:dyDescent="0.25">
      <c r="A145" s="93"/>
      <c r="B145" s="40" t="s">
        <v>218</v>
      </c>
      <c r="C145" s="51">
        <v>0</v>
      </c>
    </row>
    <row r="146" spans="1:3" x14ac:dyDescent="0.25">
      <c r="A146" s="93"/>
      <c r="B146" s="41" t="s">
        <v>219</v>
      </c>
      <c r="C146" s="51">
        <v>0</v>
      </c>
    </row>
    <row r="147" spans="1:3" x14ac:dyDescent="0.25">
      <c r="A147" s="93">
        <v>37</v>
      </c>
      <c r="B147" s="83" t="s">
        <v>160</v>
      </c>
      <c r="C147" s="84">
        <v>1579200.87</v>
      </c>
    </row>
    <row r="148" spans="1:3" x14ac:dyDescent="0.25">
      <c r="A148" s="93"/>
      <c r="B148" s="41" t="s">
        <v>217</v>
      </c>
      <c r="C148" s="51">
        <v>246387.78</v>
      </c>
    </row>
    <row r="149" spans="1:3" x14ac:dyDescent="0.25">
      <c r="A149" s="93"/>
      <c r="B149" s="40" t="s">
        <v>218</v>
      </c>
      <c r="C149" s="51">
        <v>6725.08</v>
      </c>
    </row>
    <row r="150" spans="1:3" x14ac:dyDescent="0.25">
      <c r="A150" s="93"/>
      <c r="B150" s="41" t="s">
        <v>219</v>
      </c>
      <c r="C150" s="51">
        <v>1326088.01</v>
      </c>
    </row>
    <row r="151" spans="1:3" x14ac:dyDescent="0.25">
      <c r="A151" s="94" t="s">
        <v>227</v>
      </c>
      <c r="B151" s="94"/>
      <c r="C151" s="77">
        <f>C3+C7+C11+C19+C23+C27+C31+C35+C39+C43+C47+C51+C55+C59+C63+C67+C71+C75+C79+C83+C91+C95+C99+C103+C107+C111+C115+C119+C123+C127+C131+C135+C139+C143+C147+C15</f>
        <v>38685209.629999995</v>
      </c>
    </row>
    <row r="152" spans="1:3" x14ac:dyDescent="0.25">
      <c r="A152" s="86"/>
    </row>
    <row r="153" spans="1:3" x14ac:dyDescent="0.25">
      <c r="A153" s="86"/>
      <c r="C153" s="6">
        <v>39672337.990000002</v>
      </c>
    </row>
  </sheetData>
  <mergeCells count="38">
    <mergeCell ref="A147:A150"/>
    <mergeCell ref="A151:B151"/>
    <mergeCell ref="A123:A126"/>
    <mergeCell ref="A127:A130"/>
    <mergeCell ref="A131:A134"/>
    <mergeCell ref="A135:A138"/>
    <mergeCell ref="A139:A142"/>
    <mergeCell ref="A143:A146"/>
    <mergeCell ref="A119:A122"/>
    <mergeCell ref="A71:A74"/>
    <mergeCell ref="A75:A78"/>
    <mergeCell ref="A79:A82"/>
    <mergeCell ref="A83:A90"/>
    <mergeCell ref="A91:A94"/>
    <mergeCell ref="A95:A98"/>
    <mergeCell ref="A99:A102"/>
    <mergeCell ref="A103:A106"/>
    <mergeCell ref="A107:A110"/>
    <mergeCell ref="A111:A114"/>
    <mergeCell ref="A115:A118"/>
    <mergeCell ref="A67:A70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19:A22"/>
    <mergeCell ref="A1:C1"/>
    <mergeCell ref="A3:A6"/>
    <mergeCell ref="A7:A10"/>
    <mergeCell ref="A11:A14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Mizan</vt:lpstr>
      <vt:lpstr>GELİRLER</vt:lpstr>
      <vt:lpstr>İADELER</vt:lpstr>
      <vt:lpstr>BİRİM GELİRLERİ</vt:lpstr>
      <vt:lpstr>YURTDIŞI SATIŞLAR</vt:lpstr>
      <vt:lpstr>GİDERLER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bidb</dc:creator>
  <cp:lastModifiedBy>ahmet donmez</cp:lastModifiedBy>
  <cp:lastPrinted>2013-07-25T15:23:10Z</cp:lastPrinted>
  <dcterms:created xsi:type="dcterms:W3CDTF">2013-07-25T15:12:06Z</dcterms:created>
  <dcterms:modified xsi:type="dcterms:W3CDTF">2017-02-08T13:12:54Z</dcterms:modified>
</cp:coreProperties>
</file>